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ie\ppa\users\46908280215\My Documents\Lepingud\RKAS\saatse_värska\"/>
    </mc:Choice>
  </mc:AlternateContent>
  <xr:revisionPtr revIDLastSave="0" documentId="8_{1B9F8730-1671-4FC7-8E61-D7CF83309400}" xr6:coauthVersionLast="36" xr6:coauthVersionMax="36" xr10:uidLastSave="{00000000-0000-0000-0000-000000000000}"/>
  <bookViews>
    <workbookView xWindow="28680" yWindow="-120" windowWidth="38640" windowHeight="21240" xr2:uid="{7797624C-2876-4DFF-A0DF-7A3E540D89B8}"/>
  </bookViews>
  <sheets>
    <sheet name="Saatse kordon" sheetId="1" r:id="rId1"/>
    <sheet name="Värska kord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D11" i="2"/>
  <c r="E10" i="2"/>
  <c r="D10" i="2"/>
  <c r="E26" i="2" l="1"/>
  <c r="E32" i="2"/>
  <c r="E28" i="2"/>
  <c r="E18" i="2"/>
  <c r="E34" i="2"/>
  <c r="E24" i="2"/>
  <c r="D22" i="2"/>
  <c r="D18" i="2"/>
  <c r="F18" i="2" s="1"/>
  <c r="E35" i="2"/>
  <c r="E31" i="2"/>
  <c r="E27" i="2"/>
  <c r="E23" i="2"/>
  <c r="E19" i="2"/>
  <c r="D23" i="2"/>
  <c r="D19" i="2"/>
  <c r="D24" i="2"/>
  <c r="F24" i="2" s="1"/>
  <c r="D20" i="2"/>
  <c r="D16" i="2"/>
  <c r="F16" i="2" s="1"/>
  <c r="E33" i="2"/>
  <c r="E29" i="2"/>
  <c r="E25" i="2"/>
  <c r="E21" i="2"/>
  <c r="E17" i="2"/>
  <c r="C16" i="2"/>
  <c r="G16" i="2" s="1"/>
  <c r="C17" i="2" s="1"/>
  <c r="G17" i="2" s="1"/>
  <c r="C18" i="2" s="1"/>
  <c r="G18" i="2" s="1"/>
  <c r="C19" i="2" s="1"/>
  <c r="G19" i="2" s="1"/>
  <c r="C20" i="2" s="1"/>
  <c r="G20" i="2" s="1"/>
  <c r="C21" i="2" s="1"/>
  <c r="G21" i="2" s="1"/>
  <c r="C22" i="2" s="1"/>
  <c r="G22" i="2" s="1"/>
  <c r="C23" i="2" s="1"/>
  <c r="G23" i="2" s="1"/>
  <c r="C24" i="2" s="1"/>
  <c r="G24" i="2" s="1"/>
  <c r="C25" i="2" s="1"/>
  <c r="D21" i="2"/>
  <c r="D17" i="2"/>
  <c r="E30" i="2"/>
  <c r="E20" i="2"/>
  <c r="E22" i="2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16" i="1"/>
  <c r="D11" i="1"/>
  <c r="E10" i="1"/>
  <c r="D22" i="1" s="1"/>
  <c r="D10" i="1"/>
  <c r="F23" i="2" l="1"/>
  <c r="D18" i="1"/>
  <c r="E18" i="1"/>
  <c r="E26" i="1"/>
  <c r="E34" i="1"/>
  <c r="E20" i="1"/>
  <c r="E36" i="1"/>
  <c r="E17" i="1"/>
  <c r="E19" i="1"/>
  <c r="E27" i="1"/>
  <c r="E35" i="1"/>
  <c r="E28" i="1"/>
  <c r="E16" i="1"/>
  <c r="E25" i="1"/>
  <c r="E21" i="1"/>
  <c r="E29" i="1"/>
  <c r="E37" i="1"/>
  <c r="E22" i="1"/>
  <c r="F22" i="1" s="1"/>
  <c r="E30" i="1"/>
  <c r="E38" i="1"/>
  <c r="E33" i="1"/>
  <c r="E23" i="1"/>
  <c r="E31" i="1"/>
  <c r="E39" i="1"/>
  <c r="E24" i="1"/>
  <c r="E32" i="1"/>
  <c r="D20" i="1"/>
  <c r="F20" i="1" s="1"/>
  <c r="F22" i="2"/>
  <c r="F17" i="2"/>
  <c r="F21" i="2"/>
  <c r="D34" i="2"/>
  <c r="F34" i="2" s="1"/>
  <c r="D30" i="2"/>
  <c r="F30" i="2" s="1"/>
  <c r="D26" i="2"/>
  <c r="F26" i="2" s="1"/>
  <c r="D35" i="2"/>
  <c r="F35" i="2" s="1"/>
  <c r="D31" i="2"/>
  <c r="F31" i="2" s="1"/>
  <c r="D27" i="2"/>
  <c r="F27" i="2" s="1"/>
  <c r="D32" i="2"/>
  <c r="F32" i="2" s="1"/>
  <c r="D28" i="2"/>
  <c r="F28" i="2" s="1"/>
  <c r="D33" i="2"/>
  <c r="F33" i="2" s="1"/>
  <c r="D29" i="2"/>
  <c r="F29" i="2" s="1"/>
  <c r="D25" i="2"/>
  <c r="F25" i="2" s="1"/>
  <c r="G25" i="2"/>
  <c r="C26" i="2" s="1"/>
  <c r="G26" i="2" s="1"/>
  <c r="C27" i="2" s="1"/>
  <c r="G27" i="2" s="1"/>
  <c r="C28" i="2" s="1"/>
  <c r="G28" i="2" s="1"/>
  <c r="C29" i="2" s="1"/>
  <c r="G29" i="2" s="1"/>
  <c r="C30" i="2" s="1"/>
  <c r="G30" i="2" s="1"/>
  <c r="C31" i="2" s="1"/>
  <c r="G31" i="2" s="1"/>
  <c r="C32" i="2" s="1"/>
  <c r="G32" i="2" s="1"/>
  <c r="C33" i="2" s="1"/>
  <c r="G33" i="2" s="1"/>
  <c r="C34" i="2" s="1"/>
  <c r="G34" i="2" s="1"/>
  <c r="C35" i="2" s="1"/>
  <c r="G35" i="2" s="1"/>
  <c r="F20" i="2"/>
  <c r="F19" i="2"/>
  <c r="D16" i="1"/>
  <c r="F16" i="1" s="1"/>
  <c r="D23" i="1"/>
  <c r="D19" i="1"/>
  <c r="D24" i="1"/>
  <c r="C16" i="1"/>
  <c r="D21" i="1"/>
  <c r="D17" i="1"/>
  <c r="F18" i="1" l="1"/>
  <c r="F24" i="1"/>
  <c r="F23" i="1"/>
  <c r="G16" i="1"/>
  <c r="C17" i="1" s="1"/>
  <c r="G17" i="1" s="1"/>
  <c r="C18" i="1" s="1"/>
  <c r="G18" i="1" s="1"/>
  <c r="C19" i="1" s="1"/>
  <c r="G19" i="1" s="1"/>
  <c r="C20" i="1" s="1"/>
  <c r="G20" i="1" s="1"/>
  <c r="C21" i="1" s="1"/>
  <c r="G21" i="1" s="1"/>
  <c r="C22" i="1" s="1"/>
  <c r="G22" i="1" s="1"/>
  <c r="C23" i="1" s="1"/>
  <c r="G23" i="1" s="1"/>
  <c r="C24" i="1" s="1"/>
  <c r="G24" i="1" s="1"/>
  <c r="C25" i="1" s="1"/>
  <c r="F17" i="1"/>
  <c r="F21" i="1"/>
  <c r="F19" i="1"/>
  <c r="D27" i="1" l="1"/>
  <c r="F27" i="1" s="1"/>
  <c r="D29" i="1"/>
  <c r="F29" i="1" s="1"/>
  <c r="D31" i="1"/>
  <c r="F31" i="1" s="1"/>
  <c r="D26" i="1"/>
  <c r="D33" i="1"/>
  <c r="D35" i="1"/>
  <c r="D30" i="1"/>
  <c r="D25" i="1"/>
  <c r="D38" i="1"/>
  <c r="F38" i="1" s="1"/>
  <c r="G25" i="1"/>
  <c r="C26" i="1" s="1"/>
  <c r="G26" i="1" s="1"/>
  <c r="C27" i="1" s="1"/>
  <c r="D37" i="1"/>
  <c r="D28" i="1"/>
  <c r="D39" i="1"/>
  <c r="F39" i="1" s="1"/>
  <c r="D34" i="1"/>
  <c r="D32" i="1"/>
  <c r="F32" i="1" s="1"/>
  <c r="D36" i="1"/>
  <c r="F36" i="1" s="1"/>
  <c r="F34" i="1" l="1"/>
  <c r="F30" i="1"/>
  <c r="G27" i="1"/>
  <c r="C28" i="1" s="1"/>
  <c r="G28" i="1" s="1"/>
  <c r="C29" i="1" s="1"/>
  <c r="G29" i="1" s="1"/>
  <c r="C30" i="1" s="1"/>
  <c r="G30" i="1" s="1"/>
  <c r="C31" i="1" s="1"/>
  <c r="G31" i="1" s="1"/>
  <c r="C32" i="1" s="1"/>
  <c r="G32" i="1" s="1"/>
  <c r="C33" i="1" s="1"/>
  <c r="G33" i="1" s="1"/>
  <c r="C34" i="1" s="1"/>
  <c r="G34" i="1" s="1"/>
  <c r="C35" i="1" s="1"/>
  <c r="G35" i="1" s="1"/>
  <c r="C36" i="1" s="1"/>
  <c r="G36" i="1" s="1"/>
  <c r="C37" i="1" s="1"/>
  <c r="G37" i="1" s="1"/>
  <c r="C38" i="1" s="1"/>
  <c r="G38" i="1" s="1"/>
  <c r="C39" i="1" s="1"/>
  <c r="G39" i="1" s="1"/>
  <c r="F33" i="1"/>
  <c r="F35" i="1"/>
  <c r="F25" i="1"/>
  <c r="F26" i="1"/>
  <c r="F28" i="1"/>
  <c r="F37" i="1"/>
</calcChain>
</file>

<file path=xl/sharedStrings.xml><?xml version="1.0" encoding="utf-8"?>
<sst xmlns="http://schemas.openxmlformats.org/spreadsheetml/2006/main" count="38" uniqueCount="18">
  <si>
    <t>Maksete algus</t>
  </si>
  <si>
    <t>Maksete arv</t>
  </si>
  <si>
    <t>kuud</t>
  </si>
  <si>
    <t>Pisiparendus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</si>
  <si>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</si>
  <si>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</si>
  <si>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</si>
  <si>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</si>
  <si>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</si>
  <si>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</si>
  <si>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</si>
  <si>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</si>
  <si>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</si>
  <si>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</si>
  <si>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</si>
  <si>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 tulumäär 2021 II pa</t>
  </si>
  <si>
    <t>Kapitalikomponendi annuiteetmaksegraafik - Värska kordon, Väike-Rõsna küla</t>
  </si>
  <si>
    <t>Kapitalikomponendi annuiteetmaksegraafik - Saatse kordon, Ulitina küla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</si>
</sst>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1" fontId="3" fillId="4" borderId="0" xfId="2" applyNumberFormat="1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3" fontId="3" fillId="4" borderId="0" xfId="2" applyNumberFormat="1" applyFill="1"/>
    <xf numFmtId="10" fontId="3" fillId="4" borderId="0" xfId="1" applyNumberFormat="1" applyFont="1" applyFill="1" applyBorder="1"/>
    <xf numFmtId="166" fontId="2" fillId="2" borderId="0" xfId="0" applyNumberFormat="1" applyFont="1" applyFill="1" applyProtection="1">
      <protection hidden="1"/>
    </xf>
    <xf numFmtId="165" fontId="0" fillId="2" borderId="0" xfId="0" applyNumberFormat="1" applyFill="1"/>
    <xf numFmtId="4" fontId="3" fillId="4" borderId="0" xfId="2" applyNumberFormat="1" applyFill="1"/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167" fontId="3" fillId="0" borderId="7" xfId="2" applyNumberFormat="1" applyBorder="1"/>
    <xf numFmtId="0" fontId="3" fillId="4" borderId="8" xfId="2" applyFill="1" applyBorder="1"/>
    <xf numFmtId="0" fontId="8" fillId="2" borderId="0" xfId="2" applyFont="1" applyFill="1"/>
    <xf numFmtId="0" fontId="3" fillId="4" borderId="0" xfId="2" applyFill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3" fillId="3" borderId="0" xfId="2" applyNumberFormat="1" applyFill="1"/>
    <xf numFmtId="165" fontId="10" fillId="3" borderId="0" xfId="2" applyNumberFormat="1" applyFont="1" applyFill="1" applyBorder="1"/>
    <xf numFmtId="0" fontId="3" fillId="3" borderId="0" xfId="2" applyFill="1" applyBorder="1"/>
    <xf numFmtId="4" fontId="3" fillId="3" borderId="0" xfId="2" applyNumberFormat="1" applyFill="1" applyBorder="1"/>
    <xf numFmtId="164" fontId="3" fillId="3" borderId="0" xfId="2" applyNumberFormat="1" applyFill="1" applyBorder="1"/>
  </cellXfs>
  <cellStyles count="3">
    <cellStyle name="Normaallaad 4" xfId="2" xr:uid="{C3F8B715-70FE-41D1-B830-3E5995248133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0EA7-099B-473E-A099-504D970EFE5C}">
  <dimension ref="A1:M75"/>
  <sheetViews>
    <sheetView tabSelected="1" workbookViewId="0">
      <selection activeCell="P23" sqref="P23"/>
    </sheetView>
  </sheetViews>
  <sheetFormatPr defaultColWidth="9.1796875" defaultRowHeight="14.5" x14ac:dyDescent="0.35"/>
  <cols>
    <col min="1" max="1" width="9.1796875" style="3"/>
    <col min="2" max="2" width="7.81640625" style="3" customWidth="1"/>
    <col min="3" max="3" width="14.7265625" style="3" customWidth="1"/>
    <col min="4" max="4" width="14.26953125" style="3" customWidth="1"/>
    <col min="5" max="7" width="14.7265625" style="3" customWidth="1"/>
    <col min="8" max="8" width="9.1796875" style="3"/>
    <col min="9" max="9" width="9.453125" style="3" bestFit="1" customWidth="1"/>
    <col min="10" max="257" width="9.1796875" style="3"/>
    <col min="258" max="258" width="7.81640625" style="3" customWidth="1"/>
    <col min="259" max="259" width="14.7265625" style="3" customWidth="1"/>
    <col min="260" max="260" width="14.26953125" style="3" customWidth="1"/>
    <col min="261" max="263" width="14.7265625" style="3" customWidth="1"/>
    <col min="264" max="513" width="9.1796875" style="3"/>
    <col min="514" max="514" width="7.81640625" style="3" customWidth="1"/>
    <col min="515" max="515" width="14.7265625" style="3" customWidth="1"/>
    <col min="516" max="516" width="14.26953125" style="3" customWidth="1"/>
    <col min="517" max="519" width="14.7265625" style="3" customWidth="1"/>
    <col min="520" max="769" width="9.1796875" style="3"/>
    <col min="770" max="770" width="7.81640625" style="3" customWidth="1"/>
    <col min="771" max="771" width="14.7265625" style="3" customWidth="1"/>
    <col min="772" max="772" width="14.26953125" style="3" customWidth="1"/>
    <col min="773" max="775" width="14.7265625" style="3" customWidth="1"/>
    <col min="776" max="1025" width="9.1796875" style="3"/>
    <col min="1026" max="1026" width="7.81640625" style="3" customWidth="1"/>
    <col min="1027" max="1027" width="14.7265625" style="3" customWidth="1"/>
    <col min="1028" max="1028" width="14.26953125" style="3" customWidth="1"/>
    <col min="1029" max="1031" width="14.7265625" style="3" customWidth="1"/>
    <col min="1032" max="1281" width="9.1796875" style="3"/>
    <col min="1282" max="1282" width="7.81640625" style="3" customWidth="1"/>
    <col min="1283" max="1283" width="14.7265625" style="3" customWidth="1"/>
    <col min="1284" max="1284" width="14.26953125" style="3" customWidth="1"/>
    <col min="1285" max="1287" width="14.7265625" style="3" customWidth="1"/>
    <col min="1288" max="1537" width="9.1796875" style="3"/>
    <col min="1538" max="1538" width="7.81640625" style="3" customWidth="1"/>
    <col min="1539" max="1539" width="14.7265625" style="3" customWidth="1"/>
    <col min="1540" max="1540" width="14.26953125" style="3" customWidth="1"/>
    <col min="1541" max="1543" width="14.7265625" style="3" customWidth="1"/>
    <col min="1544" max="1793" width="9.1796875" style="3"/>
    <col min="1794" max="1794" width="7.81640625" style="3" customWidth="1"/>
    <col min="1795" max="1795" width="14.7265625" style="3" customWidth="1"/>
    <col min="1796" max="1796" width="14.26953125" style="3" customWidth="1"/>
    <col min="1797" max="1799" width="14.7265625" style="3" customWidth="1"/>
    <col min="1800" max="2049" width="9.1796875" style="3"/>
    <col min="2050" max="2050" width="7.81640625" style="3" customWidth="1"/>
    <col min="2051" max="2051" width="14.7265625" style="3" customWidth="1"/>
    <col min="2052" max="2052" width="14.26953125" style="3" customWidth="1"/>
    <col min="2053" max="2055" width="14.7265625" style="3" customWidth="1"/>
    <col min="2056" max="2305" width="9.1796875" style="3"/>
    <col min="2306" max="2306" width="7.81640625" style="3" customWidth="1"/>
    <col min="2307" max="2307" width="14.7265625" style="3" customWidth="1"/>
    <col min="2308" max="2308" width="14.26953125" style="3" customWidth="1"/>
    <col min="2309" max="2311" width="14.7265625" style="3" customWidth="1"/>
    <col min="2312" max="2561" width="9.1796875" style="3"/>
    <col min="2562" max="2562" width="7.81640625" style="3" customWidth="1"/>
    <col min="2563" max="2563" width="14.7265625" style="3" customWidth="1"/>
    <col min="2564" max="2564" width="14.26953125" style="3" customWidth="1"/>
    <col min="2565" max="2567" width="14.7265625" style="3" customWidth="1"/>
    <col min="2568" max="2817" width="9.1796875" style="3"/>
    <col min="2818" max="2818" width="7.81640625" style="3" customWidth="1"/>
    <col min="2819" max="2819" width="14.7265625" style="3" customWidth="1"/>
    <col min="2820" max="2820" width="14.26953125" style="3" customWidth="1"/>
    <col min="2821" max="2823" width="14.7265625" style="3" customWidth="1"/>
    <col min="2824" max="3073" width="9.1796875" style="3"/>
    <col min="3074" max="3074" width="7.81640625" style="3" customWidth="1"/>
    <col min="3075" max="3075" width="14.7265625" style="3" customWidth="1"/>
    <col min="3076" max="3076" width="14.26953125" style="3" customWidth="1"/>
    <col min="3077" max="3079" width="14.7265625" style="3" customWidth="1"/>
    <col min="3080" max="3329" width="9.1796875" style="3"/>
    <col min="3330" max="3330" width="7.81640625" style="3" customWidth="1"/>
    <col min="3331" max="3331" width="14.7265625" style="3" customWidth="1"/>
    <col min="3332" max="3332" width="14.26953125" style="3" customWidth="1"/>
    <col min="3333" max="3335" width="14.7265625" style="3" customWidth="1"/>
    <col min="3336" max="3585" width="9.1796875" style="3"/>
    <col min="3586" max="3586" width="7.81640625" style="3" customWidth="1"/>
    <col min="3587" max="3587" width="14.7265625" style="3" customWidth="1"/>
    <col min="3588" max="3588" width="14.26953125" style="3" customWidth="1"/>
    <col min="3589" max="3591" width="14.7265625" style="3" customWidth="1"/>
    <col min="3592" max="3841" width="9.1796875" style="3"/>
    <col min="3842" max="3842" width="7.81640625" style="3" customWidth="1"/>
    <col min="3843" max="3843" width="14.7265625" style="3" customWidth="1"/>
    <col min="3844" max="3844" width="14.26953125" style="3" customWidth="1"/>
    <col min="3845" max="3847" width="14.7265625" style="3" customWidth="1"/>
    <col min="3848" max="4097" width="9.1796875" style="3"/>
    <col min="4098" max="4098" width="7.81640625" style="3" customWidth="1"/>
    <col min="4099" max="4099" width="14.7265625" style="3" customWidth="1"/>
    <col min="4100" max="4100" width="14.26953125" style="3" customWidth="1"/>
    <col min="4101" max="4103" width="14.7265625" style="3" customWidth="1"/>
    <col min="4104" max="4353" width="9.1796875" style="3"/>
    <col min="4354" max="4354" width="7.81640625" style="3" customWidth="1"/>
    <col min="4355" max="4355" width="14.7265625" style="3" customWidth="1"/>
    <col min="4356" max="4356" width="14.26953125" style="3" customWidth="1"/>
    <col min="4357" max="4359" width="14.7265625" style="3" customWidth="1"/>
    <col min="4360" max="4609" width="9.1796875" style="3"/>
    <col min="4610" max="4610" width="7.81640625" style="3" customWidth="1"/>
    <col min="4611" max="4611" width="14.7265625" style="3" customWidth="1"/>
    <col min="4612" max="4612" width="14.26953125" style="3" customWidth="1"/>
    <col min="4613" max="4615" width="14.7265625" style="3" customWidth="1"/>
    <col min="4616" max="4865" width="9.1796875" style="3"/>
    <col min="4866" max="4866" width="7.81640625" style="3" customWidth="1"/>
    <col min="4867" max="4867" width="14.7265625" style="3" customWidth="1"/>
    <col min="4868" max="4868" width="14.26953125" style="3" customWidth="1"/>
    <col min="4869" max="4871" width="14.7265625" style="3" customWidth="1"/>
    <col min="4872" max="5121" width="9.1796875" style="3"/>
    <col min="5122" max="5122" width="7.81640625" style="3" customWidth="1"/>
    <col min="5123" max="5123" width="14.7265625" style="3" customWidth="1"/>
    <col min="5124" max="5124" width="14.26953125" style="3" customWidth="1"/>
    <col min="5125" max="5127" width="14.7265625" style="3" customWidth="1"/>
    <col min="5128" max="5377" width="9.1796875" style="3"/>
    <col min="5378" max="5378" width="7.81640625" style="3" customWidth="1"/>
    <col min="5379" max="5379" width="14.7265625" style="3" customWidth="1"/>
    <col min="5380" max="5380" width="14.26953125" style="3" customWidth="1"/>
    <col min="5381" max="5383" width="14.7265625" style="3" customWidth="1"/>
    <col min="5384" max="5633" width="9.1796875" style="3"/>
    <col min="5634" max="5634" width="7.81640625" style="3" customWidth="1"/>
    <col min="5635" max="5635" width="14.7265625" style="3" customWidth="1"/>
    <col min="5636" max="5636" width="14.26953125" style="3" customWidth="1"/>
    <col min="5637" max="5639" width="14.7265625" style="3" customWidth="1"/>
    <col min="5640" max="5889" width="9.1796875" style="3"/>
    <col min="5890" max="5890" width="7.81640625" style="3" customWidth="1"/>
    <col min="5891" max="5891" width="14.7265625" style="3" customWidth="1"/>
    <col min="5892" max="5892" width="14.26953125" style="3" customWidth="1"/>
    <col min="5893" max="5895" width="14.7265625" style="3" customWidth="1"/>
    <col min="5896" max="6145" width="9.1796875" style="3"/>
    <col min="6146" max="6146" width="7.81640625" style="3" customWidth="1"/>
    <col min="6147" max="6147" width="14.7265625" style="3" customWidth="1"/>
    <col min="6148" max="6148" width="14.26953125" style="3" customWidth="1"/>
    <col min="6149" max="6151" width="14.7265625" style="3" customWidth="1"/>
    <col min="6152" max="6401" width="9.1796875" style="3"/>
    <col min="6402" max="6402" width="7.81640625" style="3" customWidth="1"/>
    <col min="6403" max="6403" width="14.7265625" style="3" customWidth="1"/>
    <col min="6404" max="6404" width="14.26953125" style="3" customWidth="1"/>
    <col min="6405" max="6407" width="14.7265625" style="3" customWidth="1"/>
    <col min="6408" max="6657" width="9.1796875" style="3"/>
    <col min="6658" max="6658" width="7.81640625" style="3" customWidth="1"/>
    <col min="6659" max="6659" width="14.7265625" style="3" customWidth="1"/>
    <col min="6660" max="6660" width="14.26953125" style="3" customWidth="1"/>
    <col min="6661" max="6663" width="14.7265625" style="3" customWidth="1"/>
    <col min="6664" max="6913" width="9.1796875" style="3"/>
    <col min="6914" max="6914" width="7.81640625" style="3" customWidth="1"/>
    <col min="6915" max="6915" width="14.7265625" style="3" customWidth="1"/>
    <col min="6916" max="6916" width="14.26953125" style="3" customWidth="1"/>
    <col min="6917" max="6919" width="14.7265625" style="3" customWidth="1"/>
    <col min="6920" max="7169" width="9.1796875" style="3"/>
    <col min="7170" max="7170" width="7.81640625" style="3" customWidth="1"/>
    <col min="7171" max="7171" width="14.7265625" style="3" customWidth="1"/>
    <col min="7172" max="7172" width="14.26953125" style="3" customWidth="1"/>
    <col min="7173" max="7175" width="14.7265625" style="3" customWidth="1"/>
    <col min="7176" max="7425" width="9.1796875" style="3"/>
    <col min="7426" max="7426" width="7.81640625" style="3" customWidth="1"/>
    <col min="7427" max="7427" width="14.7265625" style="3" customWidth="1"/>
    <col min="7428" max="7428" width="14.26953125" style="3" customWidth="1"/>
    <col min="7429" max="7431" width="14.7265625" style="3" customWidth="1"/>
    <col min="7432" max="7681" width="9.1796875" style="3"/>
    <col min="7682" max="7682" width="7.81640625" style="3" customWidth="1"/>
    <col min="7683" max="7683" width="14.7265625" style="3" customWidth="1"/>
    <col min="7684" max="7684" width="14.26953125" style="3" customWidth="1"/>
    <col min="7685" max="7687" width="14.7265625" style="3" customWidth="1"/>
    <col min="7688" max="7937" width="9.1796875" style="3"/>
    <col min="7938" max="7938" width="7.81640625" style="3" customWidth="1"/>
    <col min="7939" max="7939" width="14.7265625" style="3" customWidth="1"/>
    <col min="7940" max="7940" width="14.26953125" style="3" customWidth="1"/>
    <col min="7941" max="7943" width="14.7265625" style="3" customWidth="1"/>
    <col min="7944" max="8193" width="9.1796875" style="3"/>
    <col min="8194" max="8194" width="7.81640625" style="3" customWidth="1"/>
    <col min="8195" max="8195" width="14.7265625" style="3" customWidth="1"/>
    <col min="8196" max="8196" width="14.26953125" style="3" customWidth="1"/>
    <col min="8197" max="8199" width="14.7265625" style="3" customWidth="1"/>
    <col min="8200" max="8449" width="9.1796875" style="3"/>
    <col min="8450" max="8450" width="7.81640625" style="3" customWidth="1"/>
    <col min="8451" max="8451" width="14.7265625" style="3" customWidth="1"/>
    <col min="8452" max="8452" width="14.26953125" style="3" customWidth="1"/>
    <col min="8453" max="8455" width="14.7265625" style="3" customWidth="1"/>
    <col min="8456" max="8705" width="9.1796875" style="3"/>
    <col min="8706" max="8706" width="7.81640625" style="3" customWidth="1"/>
    <col min="8707" max="8707" width="14.7265625" style="3" customWidth="1"/>
    <col min="8708" max="8708" width="14.26953125" style="3" customWidth="1"/>
    <col min="8709" max="8711" width="14.7265625" style="3" customWidth="1"/>
    <col min="8712" max="8961" width="9.1796875" style="3"/>
    <col min="8962" max="8962" width="7.81640625" style="3" customWidth="1"/>
    <col min="8963" max="8963" width="14.7265625" style="3" customWidth="1"/>
    <col min="8964" max="8964" width="14.26953125" style="3" customWidth="1"/>
    <col min="8965" max="8967" width="14.7265625" style="3" customWidth="1"/>
    <col min="8968" max="9217" width="9.1796875" style="3"/>
    <col min="9218" max="9218" width="7.81640625" style="3" customWidth="1"/>
    <col min="9219" max="9219" width="14.7265625" style="3" customWidth="1"/>
    <col min="9220" max="9220" width="14.26953125" style="3" customWidth="1"/>
    <col min="9221" max="9223" width="14.7265625" style="3" customWidth="1"/>
    <col min="9224" max="9473" width="9.1796875" style="3"/>
    <col min="9474" max="9474" width="7.81640625" style="3" customWidth="1"/>
    <col min="9475" max="9475" width="14.7265625" style="3" customWidth="1"/>
    <col min="9476" max="9476" width="14.26953125" style="3" customWidth="1"/>
    <col min="9477" max="9479" width="14.7265625" style="3" customWidth="1"/>
    <col min="9480" max="9729" width="9.1796875" style="3"/>
    <col min="9730" max="9730" width="7.81640625" style="3" customWidth="1"/>
    <col min="9731" max="9731" width="14.7265625" style="3" customWidth="1"/>
    <col min="9732" max="9732" width="14.26953125" style="3" customWidth="1"/>
    <col min="9733" max="9735" width="14.7265625" style="3" customWidth="1"/>
    <col min="9736" max="9985" width="9.1796875" style="3"/>
    <col min="9986" max="9986" width="7.81640625" style="3" customWidth="1"/>
    <col min="9987" max="9987" width="14.7265625" style="3" customWidth="1"/>
    <col min="9988" max="9988" width="14.26953125" style="3" customWidth="1"/>
    <col min="9989" max="9991" width="14.7265625" style="3" customWidth="1"/>
    <col min="9992" max="10241" width="9.1796875" style="3"/>
    <col min="10242" max="10242" width="7.81640625" style="3" customWidth="1"/>
    <col min="10243" max="10243" width="14.7265625" style="3" customWidth="1"/>
    <col min="10244" max="10244" width="14.26953125" style="3" customWidth="1"/>
    <col min="10245" max="10247" width="14.7265625" style="3" customWidth="1"/>
    <col min="10248" max="10497" width="9.1796875" style="3"/>
    <col min="10498" max="10498" width="7.81640625" style="3" customWidth="1"/>
    <col min="10499" max="10499" width="14.7265625" style="3" customWidth="1"/>
    <col min="10500" max="10500" width="14.26953125" style="3" customWidth="1"/>
    <col min="10501" max="10503" width="14.7265625" style="3" customWidth="1"/>
    <col min="10504" max="10753" width="9.1796875" style="3"/>
    <col min="10754" max="10754" width="7.81640625" style="3" customWidth="1"/>
    <col min="10755" max="10755" width="14.7265625" style="3" customWidth="1"/>
    <col min="10756" max="10756" width="14.26953125" style="3" customWidth="1"/>
    <col min="10757" max="10759" width="14.7265625" style="3" customWidth="1"/>
    <col min="10760" max="11009" width="9.1796875" style="3"/>
    <col min="11010" max="11010" width="7.81640625" style="3" customWidth="1"/>
    <col min="11011" max="11011" width="14.7265625" style="3" customWidth="1"/>
    <col min="11012" max="11012" width="14.26953125" style="3" customWidth="1"/>
    <col min="11013" max="11015" width="14.7265625" style="3" customWidth="1"/>
    <col min="11016" max="11265" width="9.1796875" style="3"/>
    <col min="11266" max="11266" width="7.81640625" style="3" customWidth="1"/>
    <col min="11267" max="11267" width="14.7265625" style="3" customWidth="1"/>
    <col min="11268" max="11268" width="14.26953125" style="3" customWidth="1"/>
    <col min="11269" max="11271" width="14.7265625" style="3" customWidth="1"/>
    <col min="11272" max="11521" width="9.1796875" style="3"/>
    <col min="11522" max="11522" width="7.81640625" style="3" customWidth="1"/>
    <col min="11523" max="11523" width="14.7265625" style="3" customWidth="1"/>
    <col min="11524" max="11524" width="14.26953125" style="3" customWidth="1"/>
    <col min="11525" max="11527" width="14.7265625" style="3" customWidth="1"/>
    <col min="11528" max="11777" width="9.1796875" style="3"/>
    <col min="11778" max="11778" width="7.81640625" style="3" customWidth="1"/>
    <col min="11779" max="11779" width="14.7265625" style="3" customWidth="1"/>
    <col min="11780" max="11780" width="14.26953125" style="3" customWidth="1"/>
    <col min="11781" max="11783" width="14.7265625" style="3" customWidth="1"/>
    <col min="11784" max="12033" width="9.1796875" style="3"/>
    <col min="12034" max="12034" width="7.81640625" style="3" customWidth="1"/>
    <col min="12035" max="12035" width="14.7265625" style="3" customWidth="1"/>
    <col min="12036" max="12036" width="14.26953125" style="3" customWidth="1"/>
    <col min="12037" max="12039" width="14.7265625" style="3" customWidth="1"/>
    <col min="12040" max="12289" width="9.1796875" style="3"/>
    <col min="12290" max="12290" width="7.81640625" style="3" customWidth="1"/>
    <col min="12291" max="12291" width="14.7265625" style="3" customWidth="1"/>
    <col min="12292" max="12292" width="14.26953125" style="3" customWidth="1"/>
    <col min="12293" max="12295" width="14.7265625" style="3" customWidth="1"/>
    <col min="12296" max="12545" width="9.1796875" style="3"/>
    <col min="12546" max="12546" width="7.81640625" style="3" customWidth="1"/>
    <col min="12547" max="12547" width="14.7265625" style="3" customWidth="1"/>
    <col min="12548" max="12548" width="14.26953125" style="3" customWidth="1"/>
    <col min="12549" max="12551" width="14.7265625" style="3" customWidth="1"/>
    <col min="12552" max="12801" width="9.1796875" style="3"/>
    <col min="12802" max="12802" width="7.81640625" style="3" customWidth="1"/>
    <col min="12803" max="12803" width="14.7265625" style="3" customWidth="1"/>
    <col min="12804" max="12804" width="14.26953125" style="3" customWidth="1"/>
    <col min="12805" max="12807" width="14.7265625" style="3" customWidth="1"/>
    <col min="12808" max="13057" width="9.1796875" style="3"/>
    <col min="13058" max="13058" width="7.81640625" style="3" customWidth="1"/>
    <col min="13059" max="13059" width="14.7265625" style="3" customWidth="1"/>
    <col min="13060" max="13060" width="14.26953125" style="3" customWidth="1"/>
    <col min="13061" max="13063" width="14.7265625" style="3" customWidth="1"/>
    <col min="13064" max="13313" width="9.1796875" style="3"/>
    <col min="13314" max="13314" width="7.81640625" style="3" customWidth="1"/>
    <col min="13315" max="13315" width="14.7265625" style="3" customWidth="1"/>
    <col min="13316" max="13316" width="14.26953125" style="3" customWidth="1"/>
    <col min="13317" max="13319" width="14.7265625" style="3" customWidth="1"/>
    <col min="13320" max="13569" width="9.1796875" style="3"/>
    <col min="13570" max="13570" width="7.81640625" style="3" customWidth="1"/>
    <col min="13571" max="13571" width="14.7265625" style="3" customWidth="1"/>
    <col min="13572" max="13572" width="14.26953125" style="3" customWidth="1"/>
    <col min="13573" max="13575" width="14.7265625" style="3" customWidth="1"/>
    <col min="13576" max="13825" width="9.1796875" style="3"/>
    <col min="13826" max="13826" width="7.81640625" style="3" customWidth="1"/>
    <col min="13827" max="13827" width="14.7265625" style="3" customWidth="1"/>
    <col min="13828" max="13828" width="14.26953125" style="3" customWidth="1"/>
    <col min="13829" max="13831" width="14.7265625" style="3" customWidth="1"/>
    <col min="13832" max="14081" width="9.1796875" style="3"/>
    <col min="14082" max="14082" width="7.81640625" style="3" customWidth="1"/>
    <col min="14083" max="14083" width="14.7265625" style="3" customWidth="1"/>
    <col min="14084" max="14084" width="14.26953125" style="3" customWidth="1"/>
    <col min="14085" max="14087" width="14.7265625" style="3" customWidth="1"/>
    <col min="14088" max="14337" width="9.1796875" style="3"/>
    <col min="14338" max="14338" width="7.81640625" style="3" customWidth="1"/>
    <col min="14339" max="14339" width="14.7265625" style="3" customWidth="1"/>
    <col min="14340" max="14340" width="14.26953125" style="3" customWidth="1"/>
    <col min="14341" max="14343" width="14.7265625" style="3" customWidth="1"/>
    <col min="14344" max="14593" width="9.1796875" style="3"/>
    <col min="14594" max="14594" width="7.81640625" style="3" customWidth="1"/>
    <col min="14595" max="14595" width="14.7265625" style="3" customWidth="1"/>
    <col min="14596" max="14596" width="14.26953125" style="3" customWidth="1"/>
    <col min="14597" max="14599" width="14.7265625" style="3" customWidth="1"/>
    <col min="14600" max="14849" width="9.1796875" style="3"/>
    <col min="14850" max="14850" width="7.81640625" style="3" customWidth="1"/>
    <col min="14851" max="14851" width="14.7265625" style="3" customWidth="1"/>
    <col min="14852" max="14852" width="14.26953125" style="3" customWidth="1"/>
    <col min="14853" max="14855" width="14.7265625" style="3" customWidth="1"/>
    <col min="14856" max="15105" width="9.1796875" style="3"/>
    <col min="15106" max="15106" width="7.81640625" style="3" customWidth="1"/>
    <col min="15107" max="15107" width="14.7265625" style="3" customWidth="1"/>
    <col min="15108" max="15108" width="14.26953125" style="3" customWidth="1"/>
    <col min="15109" max="15111" width="14.7265625" style="3" customWidth="1"/>
    <col min="15112" max="15361" width="9.1796875" style="3"/>
    <col min="15362" max="15362" width="7.81640625" style="3" customWidth="1"/>
    <col min="15363" max="15363" width="14.7265625" style="3" customWidth="1"/>
    <col min="15364" max="15364" width="14.26953125" style="3" customWidth="1"/>
    <col min="15365" max="15367" width="14.7265625" style="3" customWidth="1"/>
    <col min="15368" max="15617" width="9.1796875" style="3"/>
    <col min="15618" max="15618" width="7.81640625" style="3" customWidth="1"/>
    <col min="15619" max="15619" width="14.7265625" style="3" customWidth="1"/>
    <col min="15620" max="15620" width="14.26953125" style="3" customWidth="1"/>
    <col min="15621" max="15623" width="14.7265625" style="3" customWidth="1"/>
    <col min="15624" max="15873" width="9.1796875" style="3"/>
    <col min="15874" max="15874" width="7.81640625" style="3" customWidth="1"/>
    <col min="15875" max="15875" width="14.7265625" style="3" customWidth="1"/>
    <col min="15876" max="15876" width="14.26953125" style="3" customWidth="1"/>
    <col min="15877" max="15879" width="14.7265625" style="3" customWidth="1"/>
    <col min="15880" max="16129" width="9.1796875" style="3"/>
    <col min="16130" max="16130" width="7.81640625" style="3" customWidth="1"/>
    <col min="16131" max="16131" width="14.7265625" style="3" customWidth="1"/>
    <col min="16132" max="16132" width="14.26953125" style="3" customWidth="1"/>
    <col min="16133" max="16135" width="14.7265625" style="3" customWidth="1"/>
    <col min="16136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4"/>
      <c r="G2" s="5"/>
    </row>
    <row r="3" spans="1:13" x14ac:dyDescent="0.35">
      <c r="A3" s="1"/>
      <c r="B3" s="1"/>
      <c r="C3" s="1"/>
      <c r="D3" s="1"/>
      <c r="E3" s="1"/>
      <c r="F3" s="4"/>
      <c r="G3" s="5"/>
    </row>
    <row r="4" spans="1:13" ht="21" x14ac:dyDescent="0.5">
      <c r="A4" s="1"/>
      <c r="B4" s="6" t="s">
        <v>17</v>
      </c>
      <c r="C4" s="1"/>
      <c r="D4" s="1"/>
      <c r="E4" s="7"/>
      <c r="F4" s="8"/>
      <c r="G4" s="1"/>
      <c r="K4" s="9"/>
      <c r="L4" s="10"/>
    </row>
    <row r="5" spans="1:13" x14ac:dyDescent="0.3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35">
      <c r="A6" s="1"/>
      <c r="B6" s="12" t="s">
        <v>0</v>
      </c>
      <c r="C6" s="13"/>
      <c r="D6" s="14"/>
      <c r="E6" s="15">
        <v>44562</v>
      </c>
      <c r="F6" s="16"/>
      <c r="G6" s="1"/>
      <c r="K6" s="17"/>
      <c r="L6" s="17"/>
    </row>
    <row r="7" spans="1:13" x14ac:dyDescent="0.35">
      <c r="A7" s="1"/>
      <c r="B7" s="18" t="s">
        <v>1</v>
      </c>
      <c r="C7" s="19"/>
      <c r="E7" s="20">
        <v>24</v>
      </c>
      <c r="F7" s="21" t="s">
        <v>2</v>
      </c>
      <c r="G7" s="1"/>
      <c r="K7" s="22"/>
      <c r="L7" s="22"/>
    </row>
    <row r="8" spans="1:13" x14ac:dyDescent="0.35">
      <c r="A8" s="1"/>
      <c r="B8" s="18" t="s">
        <v>3</v>
      </c>
      <c r="C8" s="19"/>
      <c r="E8" s="23">
        <v>3413.3</v>
      </c>
      <c r="F8" s="21" t="s">
        <v>4</v>
      </c>
      <c r="G8" s="1"/>
      <c r="K8" s="22"/>
      <c r="L8" s="22"/>
    </row>
    <row r="9" spans="1:13" x14ac:dyDescent="0.35">
      <c r="A9" s="1"/>
      <c r="B9" s="18" t="s">
        <v>5</v>
      </c>
      <c r="C9" s="19"/>
      <c r="E9" s="24">
        <v>1</v>
      </c>
      <c r="F9" s="21"/>
      <c r="G9" s="1"/>
      <c r="K9" s="25"/>
      <c r="L9" s="25"/>
    </row>
    <row r="10" spans="1:13" x14ac:dyDescent="0.35">
      <c r="A10" s="1"/>
      <c r="B10" s="18" t="s">
        <v>6</v>
      </c>
      <c r="C10" s="19"/>
      <c r="D10" s="26">
        <f>E6-1</f>
        <v>44561</v>
      </c>
      <c r="E10" s="27">
        <f>E8</f>
        <v>3413.3</v>
      </c>
      <c r="F10" s="21" t="s">
        <v>4</v>
      </c>
      <c r="G10" s="1"/>
      <c r="K10" s="25"/>
      <c r="L10" s="25"/>
    </row>
    <row r="11" spans="1:13" x14ac:dyDescent="0.35">
      <c r="A11" s="1"/>
      <c r="B11" s="18" t="s">
        <v>7</v>
      </c>
      <c r="C11" s="19"/>
      <c r="D11" s="26">
        <f>EDATE(D10,E7)</f>
        <v>45291</v>
      </c>
      <c r="E11" s="27">
        <v>0</v>
      </c>
      <c r="F11" s="21" t="s">
        <v>4</v>
      </c>
      <c r="G11" s="1"/>
      <c r="K11" s="22"/>
      <c r="L11" s="22"/>
      <c r="M11" s="25"/>
    </row>
    <row r="12" spans="1:13" x14ac:dyDescent="0.35">
      <c r="A12" s="1"/>
      <c r="B12" s="28" t="s">
        <v>15</v>
      </c>
      <c r="C12" s="29"/>
      <c r="D12" s="30"/>
      <c r="E12" s="31">
        <v>3.3000000000000002E-2</v>
      </c>
      <c r="F12" s="32"/>
      <c r="G12" s="33"/>
      <c r="K12" s="22"/>
      <c r="L12" s="22"/>
      <c r="M12" s="25"/>
    </row>
    <row r="13" spans="1:13" x14ac:dyDescent="0.35">
      <c r="A13" s="1"/>
      <c r="B13" s="34"/>
      <c r="C13" s="19"/>
      <c r="E13" s="35"/>
      <c r="F13" s="34"/>
      <c r="G13" s="33"/>
      <c r="K13" s="22"/>
      <c r="L13" s="22"/>
      <c r="M13" s="25"/>
    </row>
    <row r="14" spans="1:13" x14ac:dyDescent="0.35">
      <c r="K14" s="22"/>
      <c r="L14" s="22"/>
      <c r="M14" s="25"/>
    </row>
    <row r="15" spans="1:13" ht="15" thickBot="1" x14ac:dyDescent="0.4">
      <c r="A15" s="36" t="s">
        <v>8</v>
      </c>
      <c r="B15" s="36" t="s">
        <v>9</v>
      </c>
      <c r="C15" s="36" t="s">
        <v>10</v>
      </c>
      <c r="D15" s="36" t="s">
        <v>11</v>
      </c>
      <c r="E15" s="36" t="s">
        <v>12</v>
      </c>
      <c r="F15" s="36" t="s">
        <v>13</v>
      </c>
      <c r="G15" s="36" t="s">
        <v>14</v>
      </c>
      <c r="K15" s="22"/>
      <c r="L15" s="22"/>
      <c r="M15" s="25"/>
    </row>
    <row r="16" spans="1:13" x14ac:dyDescent="0.35">
      <c r="A16" s="37">
        <f>E6</f>
        <v>44562</v>
      </c>
      <c r="B16" s="19">
        <v>1</v>
      </c>
      <c r="C16" s="8">
        <f>E10</f>
        <v>3413.3</v>
      </c>
      <c r="D16" s="38">
        <f>IPMT($E$12/12,B16,$E$7,-$E$10,$E$11,0)</f>
        <v>9.3865750000000006</v>
      </c>
      <c r="E16" s="38">
        <f>PPMT($E$12/12,B16,$E$7,-$E$10,$E$11,0)</f>
        <v>137.77456154757522</v>
      </c>
      <c r="F16" s="38">
        <f>D16+E16</f>
        <v>147.16113654757521</v>
      </c>
      <c r="G16" s="38">
        <f>ROUND(C16-E16,3)</f>
        <v>3275.5250000000001</v>
      </c>
      <c r="K16" s="22"/>
      <c r="L16" s="22"/>
      <c r="M16" s="25"/>
    </row>
    <row r="17" spans="1:13" x14ac:dyDescent="0.35">
      <c r="A17" s="37">
        <f>EDATE(A16,1)</f>
        <v>44593</v>
      </c>
      <c r="B17" s="19">
        <v>2</v>
      </c>
      <c r="C17" s="8">
        <f>G16</f>
        <v>3275.5250000000001</v>
      </c>
      <c r="D17" s="38">
        <f t="shared" ref="D17:D24" si="0">IPMT($E$12/12,B17,$E$7,-$E$10,$E$11,0)</f>
        <v>9.007694955744169</v>
      </c>
      <c r="E17" s="38">
        <f t="shared" ref="E17:E39" si="1">PPMT($E$12/12,B17,$E$7,-$E$10,$E$11,0)</f>
        <v>138.15344159183104</v>
      </c>
      <c r="F17" s="38">
        <f t="shared" ref="F17:F39" si="2">D17+E17</f>
        <v>147.16113654757521</v>
      </c>
      <c r="G17" s="38">
        <f>ROUND(C17-E17,3)</f>
        <v>3137.3719999999998</v>
      </c>
      <c r="K17" s="22"/>
      <c r="L17" s="22"/>
      <c r="M17" s="25"/>
    </row>
    <row r="18" spans="1:13" x14ac:dyDescent="0.35">
      <c r="A18" s="37">
        <f>EDATE(A17,1)</f>
        <v>44621</v>
      </c>
      <c r="B18" s="19">
        <v>3</v>
      </c>
      <c r="C18" s="8">
        <f t="shared" ref="C18:C39" si="3">G17</f>
        <v>3137.3719999999998</v>
      </c>
      <c r="D18" s="38">
        <f t="shared" si="0"/>
        <v>8.6277729913666317</v>
      </c>
      <c r="E18" s="38">
        <f t="shared" si="1"/>
        <v>138.53336355620857</v>
      </c>
      <c r="F18" s="38">
        <f t="shared" si="2"/>
        <v>147.16113654757521</v>
      </c>
      <c r="G18" s="38">
        <f>ROUND(C18-E18,3)</f>
        <v>2998.8389999999999</v>
      </c>
      <c r="K18" s="22"/>
      <c r="L18" s="22"/>
      <c r="M18" s="25"/>
    </row>
    <row r="19" spans="1:13" x14ac:dyDescent="0.35">
      <c r="A19" s="37">
        <f t="shared" ref="A19:A39" si="4">EDATE(A18,1)</f>
        <v>44652</v>
      </c>
      <c r="B19" s="19">
        <v>4</v>
      </c>
      <c r="C19" s="8">
        <f t="shared" si="3"/>
        <v>2998.8389999999999</v>
      </c>
      <c r="D19" s="38">
        <f t="shared" si="0"/>
        <v>8.2468062415870591</v>
      </c>
      <c r="E19" s="38">
        <f t="shared" si="1"/>
        <v>138.91433030598816</v>
      </c>
      <c r="F19" s="38">
        <f t="shared" si="2"/>
        <v>147.16113654757521</v>
      </c>
      <c r="G19" s="38">
        <f t="shared" ref="G19:G39" si="5">ROUND(C19-E19,3)</f>
        <v>2859.9250000000002</v>
      </c>
      <c r="K19" s="22"/>
      <c r="L19" s="22"/>
      <c r="M19" s="25"/>
    </row>
    <row r="20" spans="1:13" x14ac:dyDescent="0.35">
      <c r="A20" s="37">
        <f t="shared" si="4"/>
        <v>44682</v>
      </c>
      <c r="B20" s="19">
        <v>5</v>
      </c>
      <c r="C20" s="8">
        <f t="shared" si="3"/>
        <v>2859.9250000000002</v>
      </c>
      <c r="D20" s="38">
        <f t="shared" si="0"/>
        <v>7.8647918332455919</v>
      </c>
      <c r="E20" s="38">
        <f t="shared" si="1"/>
        <v>139.29634471432965</v>
      </c>
      <c r="F20" s="38">
        <f t="shared" si="2"/>
        <v>147.16113654757524</v>
      </c>
      <c r="G20" s="38">
        <f t="shared" si="5"/>
        <v>2720.6289999999999</v>
      </c>
      <c r="K20" s="22"/>
      <c r="L20" s="22"/>
      <c r="M20" s="25"/>
    </row>
    <row r="21" spans="1:13" x14ac:dyDescent="0.35">
      <c r="A21" s="37">
        <f t="shared" si="4"/>
        <v>44713</v>
      </c>
      <c r="B21" s="19">
        <v>6</v>
      </c>
      <c r="C21" s="8">
        <f t="shared" si="3"/>
        <v>2720.6289999999999</v>
      </c>
      <c r="D21" s="38">
        <f t="shared" si="0"/>
        <v>7.4817268852811853</v>
      </c>
      <c r="E21" s="38">
        <f t="shared" si="1"/>
        <v>139.67940966229403</v>
      </c>
      <c r="F21" s="38">
        <f t="shared" si="2"/>
        <v>147.16113654757521</v>
      </c>
      <c r="G21" s="38">
        <f t="shared" si="5"/>
        <v>2580.9499999999998</v>
      </c>
      <c r="K21" s="22"/>
      <c r="L21" s="22"/>
      <c r="M21" s="25"/>
    </row>
    <row r="22" spans="1:13" x14ac:dyDescent="0.35">
      <c r="A22" s="37">
        <f t="shared" si="4"/>
        <v>44743</v>
      </c>
      <c r="B22" s="19">
        <v>7</v>
      </c>
      <c r="C22" s="8">
        <f t="shared" si="3"/>
        <v>2580.9499999999998</v>
      </c>
      <c r="D22" s="38">
        <f t="shared" si="0"/>
        <v>7.097608508709877</v>
      </c>
      <c r="E22" s="38">
        <f t="shared" si="1"/>
        <v>140.06352803886534</v>
      </c>
      <c r="F22" s="38">
        <f t="shared" si="2"/>
        <v>147.16113654757521</v>
      </c>
      <c r="G22" s="38">
        <f t="shared" si="5"/>
        <v>2440.886</v>
      </c>
      <c r="I22" s="11"/>
      <c r="K22" s="22"/>
      <c r="L22" s="22"/>
      <c r="M22" s="25"/>
    </row>
    <row r="23" spans="1:13" x14ac:dyDescent="0.35">
      <c r="A23" s="37">
        <f>EDATE(A22,1)</f>
        <v>44774</v>
      </c>
      <c r="B23" s="19">
        <v>8</v>
      </c>
      <c r="C23" s="8">
        <f t="shared" si="3"/>
        <v>2440.886</v>
      </c>
      <c r="D23" s="38">
        <f t="shared" si="0"/>
        <v>6.7124338066029967</v>
      </c>
      <c r="E23" s="38">
        <f t="shared" si="1"/>
        <v>140.44870274097221</v>
      </c>
      <c r="F23" s="38">
        <f t="shared" si="2"/>
        <v>147.16113654757521</v>
      </c>
      <c r="G23" s="38">
        <f t="shared" si="5"/>
        <v>2300.4369999999999</v>
      </c>
      <c r="K23" s="22"/>
      <c r="L23" s="22"/>
      <c r="M23" s="25"/>
    </row>
    <row r="24" spans="1:13" x14ac:dyDescent="0.35">
      <c r="A24" s="40">
        <f t="shared" si="4"/>
        <v>44805</v>
      </c>
      <c r="B24" s="41">
        <v>9</v>
      </c>
      <c r="C24" s="42">
        <f t="shared" si="3"/>
        <v>2300.4369999999999</v>
      </c>
      <c r="D24" s="43">
        <f t="shared" si="0"/>
        <v>6.3261998740653231</v>
      </c>
      <c r="E24" s="43">
        <f t="shared" si="1"/>
        <v>140.8349366735099</v>
      </c>
      <c r="F24" s="43">
        <f t="shared" si="2"/>
        <v>147.16113654757521</v>
      </c>
      <c r="G24" s="43">
        <f t="shared" si="5"/>
        <v>2159.6019999999999</v>
      </c>
      <c r="I24" s="11"/>
      <c r="K24" s="22"/>
      <c r="L24" s="22"/>
      <c r="M24" s="25"/>
    </row>
    <row r="25" spans="1:13" x14ac:dyDescent="0.35">
      <c r="A25" s="37">
        <f t="shared" si="4"/>
        <v>44835</v>
      </c>
      <c r="B25" s="19">
        <v>10</v>
      </c>
      <c r="C25" s="8">
        <f t="shared" si="3"/>
        <v>2159.6019999999999</v>
      </c>
      <c r="D25" s="38">
        <f>IPMT($E$12/12,B25-9,$E$7-9,-$C$25,$E$11,0)</f>
        <v>5.9389055000000006</v>
      </c>
      <c r="E25" s="38">
        <f t="shared" si="1"/>
        <v>141.22223274936206</v>
      </c>
      <c r="F25" s="38">
        <f t="shared" si="2"/>
        <v>147.16113824936207</v>
      </c>
      <c r="G25" s="38">
        <f t="shared" si="5"/>
        <v>2018.38</v>
      </c>
    </row>
    <row r="26" spans="1:13" x14ac:dyDescent="0.35">
      <c r="A26" s="37">
        <f t="shared" si="4"/>
        <v>44866</v>
      </c>
      <c r="B26" s="19">
        <v>11</v>
      </c>
      <c r="C26" s="8">
        <f t="shared" si="3"/>
        <v>2018.38</v>
      </c>
      <c r="D26" s="38">
        <f t="shared" ref="D26:D39" si="6">IPMT($E$12/12,B26-9,$E$7-9,-$C$25,$E$11,0)</f>
        <v>5.5505442486547656</v>
      </c>
      <c r="E26" s="38">
        <f t="shared" si="1"/>
        <v>141.6105938894228</v>
      </c>
      <c r="F26" s="38">
        <f t="shared" si="2"/>
        <v>147.16113813807758</v>
      </c>
      <c r="G26" s="38">
        <f t="shared" si="5"/>
        <v>1876.769</v>
      </c>
    </row>
    <row r="27" spans="1:13" x14ac:dyDescent="0.35">
      <c r="A27" s="37">
        <f t="shared" si="4"/>
        <v>44896</v>
      </c>
      <c r="B27" s="19">
        <v>12</v>
      </c>
      <c r="C27" s="8">
        <f t="shared" si="3"/>
        <v>1876.769</v>
      </c>
      <c r="D27" s="38">
        <f t="shared" si="6"/>
        <v>5.1611150038683311</v>
      </c>
      <c r="E27" s="38">
        <f t="shared" si="1"/>
        <v>142.00002302261871</v>
      </c>
      <c r="F27" s="38">
        <f t="shared" si="2"/>
        <v>147.16113802648704</v>
      </c>
      <c r="G27" s="38">
        <f t="shared" si="5"/>
        <v>1734.769</v>
      </c>
    </row>
    <row r="28" spans="1:13" x14ac:dyDescent="0.35">
      <c r="A28" s="37">
        <f t="shared" si="4"/>
        <v>44927</v>
      </c>
      <c r="B28" s="19">
        <v>13</v>
      </c>
      <c r="C28" s="8">
        <f t="shared" si="3"/>
        <v>1734.769</v>
      </c>
      <c r="D28" s="38">
        <f t="shared" si="6"/>
        <v>4.7706148286587347</v>
      </c>
      <c r="E28" s="38">
        <f t="shared" si="1"/>
        <v>142.39052308593091</v>
      </c>
      <c r="F28" s="38">
        <f t="shared" si="2"/>
        <v>147.16113791458963</v>
      </c>
      <c r="G28" s="38">
        <f t="shared" si="5"/>
        <v>1592.3779999999999</v>
      </c>
    </row>
    <row r="29" spans="1:13" x14ac:dyDescent="0.35">
      <c r="A29" s="37">
        <f t="shared" si="4"/>
        <v>44958</v>
      </c>
      <c r="B29" s="19">
        <v>14</v>
      </c>
      <c r="C29" s="8">
        <f t="shared" si="3"/>
        <v>1592.3779999999999</v>
      </c>
      <c r="D29" s="38">
        <f t="shared" si="6"/>
        <v>4.3790407779673126</v>
      </c>
      <c r="E29" s="38">
        <f t="shared" si="1"/>
        <v>142.78209702441723</v>
      </c>
      <c r="F29" s="38">
        <f t="shared" si="2"/>
        <v>147.16113780238453</v>
      </c>
      <c r="G29" s="38">
        <f t="shared" si="5"/>
        <v>1449.596</v>
      </c>
    </row>
    <row r="30" spans="1:13" x14ac:dyDescent="0.35">
      <c r="A30" s="37">
        <f t="shared" si="4"/>
        <v>44986</v>
      </c>
      <c r="B30" s="19">
        <v>15</v>
      </c>
      <c r="C30" s="8">
        <f t="shared" si="3"/>
        <v>1449.596</v>
      </c>
      <c r="D30" s="38">
        <f t="shared" si="6"/>
        <v>3.9863898986364874</v>
      </c>
      <c r="E30" s="38">
        <f t="shared" si="1"/>
        <v>143.17474779123435</v>
      </c>
      <c r="F30" s="38">
        <f t="shared" si="2"/>
        <v>147.16113768987083</v>
      </c>
      <c r="G30" s="38">
        <f t="shared" si="5"/>
        <v>1306.421</v>
      </c>
    </row>
    <row r="31" spans="1:13" x14ac:dyDescent="0.35">
      <c r="A31" s="37">
        <f t="shared" si="4"/>
        <v>45017</v>
      </c>
      <c r="B31" s="19">
        <v>16</v>
      </c>
      <c r="C31" s="8">
        <f t="shared" si="3"/>
        <v>1306.421</v>
      </c>
      <c r="D31" s="38">
        <f t="shared" si="6"/>
        <v>3.5926592293875035</v>
      </c>
      <c r="E31" s="38">
        <f t="shared" si="1"/>
        <v>143.56847834766026</v>
      </c>
      <c r="F31" s="38">
        <f t="shared" si="2"/>
        <v>147.16113757704775</v>
      </c>
      <c r="G31" s="38">
        <f t="shared" si="5"/>
        <v>1162.8530000000001</v>
      </c>
    </row>
    <row r="32" spans="1:13" x14ac:dyDescent="0.35">
      <c r="A32" s="37">
        <f t="shared" si="4"/>
        <v>45047</v>
      </c>
      <c r="B32" s="19">
        <v>17</v>
      </c>
      <c r="C32" s="8">
        <f t="shared" si="3"/>
        <v>1162.8530000000001</v>
      </c>
      <c r="D32" s="38">
        <f t="shared" si="6"/>
        <v>3.1978458007980843</v>
      </c>
      <c r="E32" s="38">
        <f t="shared" si="1"/>
        <v>143.96329166311634</v>
      </c>
      <c r="F32" s="38">
        <f t="shared" si="2"/>
        <v>147.16113746391443</v>
      </c>
      <c r="G32" s="38">
        <f t="shared" si="5"/>
        <v>1018.89</v>
      </c>
    </row>
    <row r="33" spans="1:7" x14ac:dyDescent="0.35">
      <c r="A33" s="37">
        <f t="shared" si="4"/>
        <v>45078</v>
      </c>
      <c r="B33" s="19">
        <v>18</v>
      </c>
      <c r="C33" s="8">
        <f t="shared" si="3"/>
        <v>1018.89</v>
      </c>
      <c r="D33" s="38">
        <f t="shared" si="6"/>
        <v>2.8019466352800451</v>
      </c>
      <c r="E33" s="38">
        <f t="shared" si="1"/>
        <v>144.3591907151899</v>
      </c>
      <c r="F33" s="38">
        <f t="shared" si="2"/>
        <v>147.16113735046994</v>
      </c>
      <c r="G33" s="38">
        <f t="shared" si="5"/>
        <v>874.53099999999995</v>
      </c>
    </row>
    <row r="34" spans="1:7" x14ac:dyDescent="0.35">
      <c r="A34" s="37">
        <f t="shared" si="4"/>
        <v>45108</v>
      </c>
      <c r="B34" s="19">
        <v>19</v>
      </c>
      <c r="C34" s="8">
        <f t="shared" si="3"/>
        <v>874.53099999999995</v>
      </c>
      <c r="D34" s="38">
        <f t="shared" si="6"/>
        <v>2.4049587470568308</v>
      </c>
      <c r="E34" s="38">
        <f t="shared" si="1"/>
        <v>144.75617848965669</v>
      </c>
      <c r="F34" s="38">
        <f t="shared" si="2"/>
        <v>147.16113723671353</v>
      </c>
      <c r="G34" s="38">
        <f t="shared" si="5"/>
        <v>729.77499999999998</v>
      </c>
    </row>
    <row r="35" spans="1:7" x14ac:dyDescent="0.35">
      <c r="A35" s="37">
        <f t="shared" si="4"/>
        <v>45139</v>
      </c>
      <c r="B35" s="19">
        <v>20</v>
      </c>
      <c r="C35" s="8">
        <f t="shared" si="3"/>
        <v>729.77499999999998</v>
      </c>
      <c r="D35" s="38">
        <f t="shared" si="6"/>
        <v>2.0068791421410026</v>
      </c>
      <c r="E35" s="38">
        <f t="shared" si="1"/>
        <v>145.15425798050322</v>
      </c>
      <c r="F35" s="38">
        <f t="shared" si="2"/>
        <v>147.16113712264422</v>
      </c>
      <c r="G35" s="38">
        <f t="shared" si="5"/>
        <v>584.62099999999998</v>
      </c>
    </row>
    <row r="36" spans="1:7" x14ac:dyDescent="0.35">
      <c r="A36" s="37">
        <f t="shared" si="4"/>
        <v>45170</v>
      </c>
      <c r="B36" s="19">
        <v>21</v>
      </c>
      <c r="C36" s="8">
        <f t="shared" si="3"/>
        <v>584.62099999999998</v>
      </c>
      <c r="D36" s="38">
        <f t="shared" si="6"/>
        <v>1.6077048183116553</v>
      </c>
      <c r="E36" s="38">
        <f t="shared" si="1"/>
        <v>145.5534321899496</v>
      </c>
      <c r="F36" s="38">
        <f t="shared" si="2"/>
        <v>147.16113700826125</v>
      </c>
      <c r="G36" s="38">
        <f t="shared" si="5"/>
        <v>439.06799999999998</v>
      </c>
    </row>
    <row r="37" spans="1:7" x14ac:dyDescent="0.35">
      <c r="A37" s="37">
        <f t="shared" si="4"/>
        <v>45200</v>
      </c>
      <c r="B37" s="19">
        <v>22</v>
      </c>
      <c r="C37" s="8">
        <f t="shared" si="3"/>
        <v>439.06799999999998</v>
      </c>
      <c r="D37" s="38">
        <f t="shared" si="6"/>
        <v>1.207432765091778</v>
      </c>
      <c r="E37" s="38">
        <f t="shared" si="1"/>
        <v>145.95370412847197</v>
      </c>
      <c r="F37" s="38">
        <f t="shared" si="2"/>
        <v>147.16113689356374</v>
      </c>
      <c r="G37" s="38">
        <f t="shared" si="5"/>
        <v>293.11399999999998</v>
      </c>
    </row>
    <row r="38" spans="1:7" x14ac:dyDescent="0.35">
      <c r="A38" s="37">
        <f t="shared" si="4"/>
        <v>45231</v>
      </c>
      <c r="B38" s="19">
        <v>23</v>
      </c>
      <c r="C38" s="8">
        <f t="shared" si="3"/>
        <v>293.11399999999998</v>
      </c>
      <c r="D38" s="38">
        <f t="shared" si="6"/>
        <v>0.806059963725546</v>
      </c>
      <c r="E38" s="38">
        <f t="shared" si="1"/>
        <v>146.35507681482528</v>
      </c>
      <c r="F38" s="38">
        <f t="shared" si="2"/>
        <v>147.16113677855083</v>
      </c>
      <c r="G38" s="38">
        <f t="shared" si="5"/>
        <v>146.75899999999999</v>
      </c>
    </row>
    <row r="39" spans="1:7" x14ac:dyDescent="0.35">
      <c r="A39" s="37">
        <f t="shared" si="4"/>
        <v>45261</v>
      </c>
      <c r="B39" s="19">
        <v>24</v>
      </c>
      <c r="C39" s="8">
        <f t="shared" si="3"/>
        <v>146.75899999999999</v>
      </c>
      <c r="D39" s="38">
        <f t="shared" si="6"/>
        <v>0.40358338715555669</v>
      </c>
      <c r="E39" s="38">
        <f t="shared" si="1"/>
        <v>146.75755327606603</v>
      </c>
      <c r="F39" s="38">
        <f t="shared" si="2"/>
        <v>147.16113666322158</v>
      </c>
      <c r="G39" s="38">
        <f t="shared" si="5"/>
        <v>1E-3</v>
      </c>
    </row>
    <row r="40" spans="1:7" x14ac:dyDescent="0.35">
      <c r="A40" s="37"/>
      <c r="B40" s="19"/>
      <c r="C40" s="8"/>
      <c r="D40" s="38"/>
      <c r="E40" s="38"/>
      <c r="F40" s="38"/>
      <c r="G40" s="38"/>
    </row>
    <row r="41" spans="1:7" x14ac:dyDescent="0.35">
      <c r="A41" s="37"/>
      <c r="B41" s="19"/>
      <c r="C41" s="8"/>
      <c r="D41" s="38"/>
      <c r="E41" s="38"/>
      <c r="F41" s="38"/>
      <c r="G41" s="38"/>
    </row>
    <row r="42" spans="1:7" x14ac:dyDescent="0.35">
      <c r="A42" s="37"/>
      <c r="B42" s="19"/>
      <c r="C42" s="8"/>
      <c r="D42" s="38"/>
      <c r="E42" s="38"/>
      <c r="F42" s="38"/>
      <c r="G42" s="38"/>
    </row>
    <row r="43" spans="1:7" x14ac:dyDescent="0.35">
      <c r="A43" s="37"/>
      <c r="B43" s="19"/>
      <c r="C43" s="8"/>
      <c r="D43" s="38"/>
      <c r="E43" s="38"/>
      <c r="F43" s="38"/>
      <c r="G43" s="38"/>
    </row>
    <row r="44" spans="1:7" x14ac:dyDescent="0.35">
      <c r="A44" s="37"/>
      <c r="B44" s="19"/>
      <c r="C44" s="8"/>
      <c r="D44" s="38"/>
      <c r="E44" s="38"/>
      <c r="F44" s="38"/>
      <c r="G44" s="38"/>
    </row>
    <row r="45" spans="1:7" x14ac:dyDescent="0.35">
      <c r="A45" s="37"/>
      <c r="B45" s="19"/>
      <c r="C45" s="8"/>
      <c r="D45" s="38"/>
      <c r="E45" s="38"/>
      <c r="F45" s="38"/>
      <c r="G45" s="38"/>
    </row>
    <row r="46" spans="1:7" x14ac:dyDescent="0.35">
      <c r="A46" s="37"/>
      <c r="B46" s="19"/>
      <c r="C46" s="8"/>
      <c r="D46" s="38"/>
      <c r="E46" s="38"/>
      <c r="F46" s="38"/>
      <c r="G46" s="38"/>
    </row>
    <row r="47" spans="1:7" x14ac:dyDescent="0.35">
      <c r="A47" s="37"/>
      <c r="B47" s="19"/>
      <c r="C47" s="8"/>
      <c r="D47" s="38"/>
      <c r="E47" s="38"/>
      <c r="F47" s="38"/>
      <c r="G47" s="38"/>
    </row>
    <row r="48" spans="1:7" x14ac:dyDescent="0.35">
      <c r="A48" s="37"/>
      <c r="B48" s="19"/>
      <c r="C48" s="8"/>
      <c r="D48" s="38"/>
      <c r="E48" s="38"/>
      <c r="F48" s="38"/>
      <c r="G48" s="38"/>
    </row>
    <row r="49" spans="1:7" x14ac:dyDescent="0.35">
      <c r="A49" s="37"/>
      <c r="B49" s="19"/>
      <c r="C49" s="8"/>
      <c r="D49" s="38"/>
      <c r="E49" s="38"/>
      <c r="F49" s="38"/>
      <c r="G49" s="38"/>
    </row>
    <row r="50" spans="1:7" x14ac:dyDescent="0.35">
      <c r="A50" s="37"/>
      <c r="B50" s="19"/>
      <c r="C50" s="8"/>
      <c r="D50" s="38"/>
      <c r="E50" s="38"/>
      <c r="F50" s="38"/>
      <c r="G50" s="38"/>
    </row>
    <row r="51" spans="1:7" x14ac:dyDescent="0.35">
      <c r="A51" s="37"/>
      <c r="B51" s="19"/>
      <c r="C51" s="8"/>
      <c r="D51" s="38"/>
      <c r="E51" s="38"/>
      <c r="F51" s="38"/>
      <c r="G51" s="38"/>
    </row>
    <row r="52" spans="1:7" x14ac:dyDescent="0.35">
      <c r="A52" s="37"/>
      <c r="B52" s="19"/>
      <c r="C52" s="8"/>
      <c r="D52" s="38"/>
      <c r="E52" s="38"/>
      <c r="F52" s="38"/>
      <c r="G52" s="38"/>
    </row>
    <row r="53" spans="1:7" x14ac:dyDescent="0.35">
      <c r="A53" s="37"/>
      <c r="B53" s="19"/>
      <c r="C53" s="8"/>
      <c r="D53" s="38"/>
      <c r="E53" s="38"/>
      <c r="F53" s="38"/>
      <c r="G53" s="38"/>
    </row>
    <row r="54" spans="1:7" x14ac:dyDescent="0.35">
      <c r="A54" s="37"/>
      <c r="B54" s="19"/>
      <c r="C54" s="8"/>
      <c r="D54" s="38"/>
      <c r="E54" s="38"/>
      <c r="F54" s="38"/>
      <c r="G54" s="38"/>
    </row>
    <row r="55" spans="1:7" x14ac:dyDescent="0.35">
      <c r="A55" s="37"/>
      <c r="B55" s="19"/>
      <c r="C55" s="8"/>
      <c r="D55" s="38"/>
      <c r="E55" s="38"/>
      <c r="F55" s="38"/>
      <c r="G55" s="38"/>
    </row>
    <row r="56" spans="1:7" x14ac:dyDescent="0.35">
      <c r="A56" s="37"/>
      <c r="B56" s="19"/>
      <c r="C56" s="8"/>
      <c r="D56" s="38"/>
      <c r="E56" s="38"/>
      <c r="F56" s="38"/>
      <c r="G56" s="38"/>
    </row>
    <row r="57" spans="1:7" x14ac:dyDescent="0.35">
      <c r="A57" s="37"/>
      <c r="B57" s="19"/>
      <c r="C57" s="8"/>
      <c r="D57" s="38"/>
      <c r="E57" s="38"/>
      <c r="F57" s="38"/>
      <c r="G57" s="38"/>
    </row>
    <row r="58" spans="1:7" x14ac:dyDescent="0.35">
      <c r="A58" s="37"/>
      <c r="B58" s="19"/>
      <c r="C58" s="8"/>
      <c r="D58" s="38"/>
      <c r="E58" s="38"/>
      <c r="F58" s="38"/>
      <c r="G58" s="38"/>
    </row>
    <row r="59" spans="1:7" x14ac:dyDescent="0.35">
      <c r="A59" s="37"/>
      <c r="B59" s="19"/>
      <c r="C59" s="8"/>
      <c r="D59" s="38"/>
      <c r="E59" s="38"/>
      <c r="F59" s="38"/>
      <c r="G59" s="38"/>
    </row>
    <row r="60" spans="1:7" x14ac:dyDescent="0.35">
      <c r="A60" s="37"/>
      <c r="B60" s="19"/>
      <c r="C60" s="8"/>
      <c r="D60" s="38"/>
      <c r="E60" s="38"/>
      <c r="F60" s="38"/>
      <c r="G60" s="38"/>
    </row>
    <row r="61" spans="1:7" x14ac:dyDescent="0.35">
      <c r="A61" s="37"/>
      <c r="B61" s="19"/>
      <c r="C61" s="8"/>
      <c r="D61" s="38"/>
      <c r="E61" s="38"/>
      <c r="F61" s="38"/>
      <c r="G61" s="38"/>
    </row>
    <row r="62" spans="1:7" x14ac:dyDescent="0.35">
      <c r="A62" s="37"/>
      <c r="B62" s="19"/>
      <c r="C62" s="8"/>
      <c r="D62" s="38"/>
      <c r="E62" s="38"/>
      <c r="F62" s="38"/>
      <c r="G62" s="38"/>
    </row>
    <row r="63" spans="1:7" x14ac:dyDescent="0.35">
      <c r="A63" s="37"/>
      <c r="B63" s="19"/>
      <c r="C63" s="8"/>
      <c r="D63" s="38"/>
      <c r="E63" s="38"/>
      <c r="F63" s="38"/>
      <c r="G63" s="38"/>
    </row>
    <row r="64" spans="1:7" x14ac:dyDescent="0.35">
      <c r="A64" s="37"/>
      <c r="B64" s="19"/>
      <c r="C64" s="8"/>
      <c r="D64" s="38"/>
      <c r="E64" s="38"/>
      <c r="F64" s="38"/>
      <c r="G64" s="38"/>
    </row>
    <row r="65" spans="1:7" x14ac:dyDescent="0.35">
      <c r="A65" s="37"/>
      <c r="B65" s="19"/>
      <c r="C65" s="8"/>
      <c r="D65" s="38"/>
      <c r="E65" s="38"/>
      <c r="F65" s="38"/>
      <c r="G65" s="38"/>
    </row>
    <row r="66" spans="1:7" x14ac:dyDescent="0.35">
      <c r="A66" s="37"/>
      <c r="B66" s="19"/>
      <c r="C66" s="8"/>
      <c r="D66" s="38"/>
      <c r="E66" s="38"/>
      <c r="F66" s="38"/>
      <c r="G66" s="38"/>
    </row>
    <row r="67" spans="1:7" x14ac:dyDescent="0.35">
      <c r="A67" s="37"/>
      <c r="B67" s="19"/>
      <c r="C67" s="8"/>
      <c r="D67" s="38"/>
      <c r="E67" s="38"/>
      <c r="F67" s="38"/>
      <c r="G67" s="38"/>
    </row>
    <row r="68" spans="1:7" x14ac:dyDescent="0.35">
      <c r="A68" s="37"/>
      <c r="B68" s="19"/>
      <c r="C68" s="8"/>
      <c r="D68" s="38"/>
      <c r="E68" s="38"/>
      <c r="F68" s="38"/>
      <c r="G68" s="38"/>
    </row>
    <row r="69" spans="1:7" x14ac:dyDescent="0.35">
      <c r="A69" s="37"/>
      <c r="B69" s="19"/>
      <c r="C69" s="8"/>
      <c r="D69" s="38"/>
      <c r="E69" s="38"/>
      <c r="F69" s="38"/>
      <c r="G69" s="38"/>
    </row>
    <row r="70" spans="1:7" x14ac:dyDescent="0.35">
      <c r="A70" s="37"/>
      <c r="B70" s="19"/>
      <c r="C70" s="8"/>
      <c r="D70" s="38"/>
      <c r="E70" s="38"/>
      <c r="F70" s="38"/>
      <c r="G70" s="38"/>
    </row>
    <row r="71" spans="1:7" x14ac:dyDescent="0.35">
      <c r="A71" s="37"/>
      <c r="B71" s="19"/>
      <c r="C71" s="8"/>
      <c r="D71" s="38"/>
      <c r="E71" s="38"/>
      <c r="F71" s="38"/>
      <c r="G71" s="38"/>
    </row>
    <row r="72" spans="1:7" x14ac:dyDescent="0.35">
      <c r="A72" s="37"/>
      <c r="B72" s="19"/>
      <c r="C72" s="8"/>
      <c r="D72" s="38"/>
      <c r="E72" s="38"/>
      <c r="F72" s="38"/>
      <c r="G72" s="38"/>
    </row>
    <row r="73" spans="1:7" x14ac:dyDescent="0.35">
      <c r="A73" s="37"/>
      <c r="B73" s="19"/>
      <c r="C73" s="8"/>
      <c r="D73" s="38"/>
      <c r="E73" s="38"/>
      <c r="F73" s="38"/>
      <c r="G73" s="38"/>
    </row>
    <row r="74" spans="1:7" x14ac:dyDescent="0.35">
      <c r="A74" s="37"/>
      <c r="B74" s="19"/>
      <c r="C74" s="8"/>
      <c r="D74" s="38"/>
      <c r="E74" s="38"/>
      <c r="F74" s="38"/>
      <c r="G74" s="38"/>
    </row>
    <row r="75" spans="1:7" x14ac:dyDescent="0.35">
      <c r="A75" s="37"/>
      <c r="B75" s="19"/>
      <c r="C75" s="8"/>
      <c r="D75" s="38"/>
      <c r="E75" s="38"/>
      <c r="F75" s="38"/>
      <c r="G75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B0CE9-8E9C-42CE-9CF9-082C6DA10825}">
  <dimension ref="A1:M75"/>
  <sheetViews>
    <sheetView workbookViewId="0">
      <selection activeCell="G35" sqref="G35"/>
    </sheetView>
  </sheetViews>
  <sheetFormatPr defaultColWidth="9.1796875" defaultRowHeight="14.5" x14ac:dyDescent="0.35"/>
  <cols>
    <col min="1" max="1" width="9.1796875" style="3"/>
    <col min="2" max="2" width="7.81640625" style="3" customWidth="1"/>
    <col min="3" max="3" width="14.7265625" style="3" customWidth="1"/>
    <col min="4" max="4" width="14.26953125" style="3" customWidth="1"/>
    <col min="5" max="7" width="14.7265625" style="3" customWidth="1"/>
    <col min="8" max="8" width="9.1796875" style="3"/>
    <col min="9" max="9" width="9.453125" style="3" bestFit="1" customWidth="1"/>
    <col min="10" max="257" width="9.1796875" style="3"/>
    <col min="258" max="258" width="7.81640625" style="3" customWidth="1"/>
    <col min="259" max="259" width="14.7265625" style="3" customWidth="1"/>
    <col min="260" max="260" width="14.26953125" style="3" customWidth="1"/>
    <col min="261" max="263" width="14.7265625" style="3" customWidth="1"/>
    <col min="264" max="513" width="9.1796875" style="3"/>
    <col min="514" max="514" width="7.81640625" style="3" customWidth="1"/>
    <col min="515" max="515" width="14.7265625" style="3" customWidth="1"/>
    <col min="516" max="516" width="14.26953125" style="3" customWidth="1"/>
    <col min="517" max="519" width="14.7265625" style="3" customWidth="1"/>
    <col min="520" max="769" width="9.1796875" style="3"/>
    <col min="770" max="770" width="7.81640625" style="3" customWidth="1"/>
    <col min="771" max="771" width="14.7265625" style="3" customWidth="1"/>
    <col min="772" max="772" width="14.26953125" style="3" customWidth="1"/>
    <col min="773" max="775" width="14.7265625" style="3" customWidth="1"/>
    <col min="776" max="1025" width="9.1796875" style="3"/>
    <col min="1026" max="1026" width="7.81640625" style="3" customWidth="1"/>
    <col min="1027" max="1027" width="14.7265625" style="3" customWidth="1"/>
    <col min="1028" max="1028" width="14.26953125" style="3" customWidth="1"/>
    <col min="1029" max="1031" width="14.7265625" style="3" customWidth="1"/>
    <col min="1032" max="1281" width="9.1796875" style="3"/>
    <col min="1282" max="1282" width="7.81640625" style="3" customWidth="1"/>
    <col min="1283" max="1283" width="14.7265625" style="3" customWidth="1"/>
    <col min="1284" max="1284" width="14.26953125" style="3" customWidth="1"/>
    <col min="1285" max="1287" width="14.7265625" style="3" customWidth="1"/>
    <col min="1288" max="1537" width="9.1796875" style="3"/>
    <col min="1538" max="1538" width="7.81640625" style="3" customWidth="1"/>
    <col min="1539" max="1539" width="14.7265625" style="3" customWidth="1"/>
    <col min="1540" max="1540" width="14.26953125" style="3" customWidth="1"/>
    <col min="1541" max="1543" width="14.7265625" style="3" customWidth="1"/>
    <col min="1544" max="1793" width="9.1796875" style="3"/>
    <col min="1794" max="1794" width="7.81640625" style="3" customWidth="1"/>
    <col min="1795" max="1795" width="14.7265625" style="3" customWidth="1"/>
    <col min="1796" max="1796" width="14.26953125" style="3" customWidth="1"/>
    <col min="1797" max="1799" width="14.7265625" style="3" customWidth="1"/>
    <col min="1800" max="2049" width="9.1796875" style="3"/>
    <col min="2050" max="2050" width="7.81640625" style="3" customWidth="1"/>
    <col min="2051" max="2051" width="14.7265625" style="3" customWidth="1"/>
    <col min="2052" max="2052" width="14.26953125" style="3" customWidth="1"/>
    <col min="2053" max="2055" width="14.7265625" style="3" customWidth="1"/>
    <col min="2056" max="2305" width="9.1796875" style="3"/>
    <col min="2306" max="2306" width="7.81640625" style="3" customWidth="1"/>
    <col min="2307" max="2307" width="14.7265625" style="3" customWidth="1"/>
    <col min="2308" max="2308" width="14.26953125" style="3" customWidth="1"/>
    <col min="2309" max="2311" width="14.7265625" style="3" customWidth="1"/>
    <col min="2312" max="2561" width="9.1796875" style="3"/>
    <col min="2562" max="2562" width="7.81640625" style="3" customWidth="1"/>
    <col min="2563" max="2563" width="14.7265625" style="3" customWidth="1"/>
    <col min="2564" max="2564" width="14.26953125" style="3" customWidth="1"/>
    <col min="2565" max="2567" width="14.7265625" style="3" customWidth="1"/>
    <col min="2568" max="2817" width="9.1796875" style="3"/>
    <col min="2818" max="2818" width="7.81640625" style="3" customWidth="1"/>
    <col min="2819" max="2819" width="14.7265625" style="3" customWidth="1"/>
    <col min="2820" max="2820" width="14.26953125" style="3" customWidth="1"/>
    <col min="2821" max="2823" width="14.7265625" style="3" customWidth="1"/>
    <col min="2824" max="3073" width="9.1796875" style="3"/>
    <col min="3074" max="3074" width="7.81640625" style="3" customWidth="1"/>
    <col min="3075" max="3075" width="14.7265625" style="3" customWidth="1"/>
    <col min="3076" max="3076" width="14.26953125" style="3" customWidth="1"/>
    <col min="3077" max="3079" width="14.7265625" style="3" customWidth="1"/>
    <col min="3080" max="3329" width="9.1796875" style="3"/>
    <col min="3330" max="3330" width="7.81640625" style="3" customWidth="1"/>
    <col min="3331" max="3331" width="14.7265625" style="3" customWidth="1"/>
    <col min="3332" max="3332" width="14.26953125" style="3" customWidth="1"/>
    <col min="3333" max="3335" width="14.7265625" style="3" customWidth="1"/>
    <col min="3336" max="3585" width="9.1796875" style="3"/>
    <col min="3586" max="3586" width="7.81640625" style="3" customWidth="1"/>
    <col min="3587" max="3587" width="14.7265625" style="3" customWidth="1"/>
    <col min="3588" max="3588" width="14.26953125" style="3" customWidth="1"/>
    <col min="3589" max="3591" width="14.7265625" style="3" customWidth="1"/>
    <col min="3592" max="3841" width="9.1796875" style="3"/>
    <col min="3842" max="3842" width="7.81640625" style="3" customWidth="1"/>
    <col min="3843" max="3843" width="14.7265625" style="3" customWidth="1"/>
    <col min="3844" max="3844" width="14.26953125" style="3" customWidth="1"/>
    <col min="3845" max="3847" width="14.7265625" style="3" customWidth="1"/>
    <col min="3848" max="4097" width="9.1796875" style="3"/>
    <col min="4098" max="4098" width="7.81640625" style="3" customWidth="1"/>
    <col min="4099" max="4099" width="14.7265625" style="3" customWidth="1"/>
    <col min="4100" max="4100" width="14.26953125" style="3" customWidth="1"/>
    <col min="4101" max="4103" width="14.7265625" style="3" customWidth="1"/>
    <col min="4104" max="4353" width="9.1796875" style="3"/>
    <col min="4354" max="4354" width="7.81640625" style="3" customWidth="1"/>
    <col min="4355" max="4355" width="14.7265625" style="3" customWidth="1"/>
    <col min="4356" max="4356" width="14.26953125" style="3" customWidth="1"/>
    <col min="4357" max="4359" width="14.7265625" style="3" customWidth="1"/>
    <col min="4360" max="4609" width="9.1796875" style="3"/>
    <col min="4610" max="4610" width="7.81640625" style="3" customWidth="1"/>
    <col min="4611" max="4611" width="14.7265625" style="3" customWidth="1"/>
    <col min="4612" max="4612" width="14.26953125" style="3" customWidth="1"/>
    <col min="4613" max="4615" width="14.7265625" style="3" customWidth="1"/>
    <col min="4616" max="4865" width="9.1796875" style="3"/>
    <col min="4866" max="4866" width="7.81640625" style="3" customWidth="1"/>
    <col min="4867" max="4867" width="14.7265625" style="3" customWidth="1"/>
    <col min="4868" max="4868" width="14.26953125" style="3" customWidth="1"/>
    <col min="4869" max="4871" width="14.7265625" style="3" customWidth="1"/>
    <col min="4872" max="5121" width="9.1796875" style="3"/>
    <col min="5122" max="5122" width="7.81640625" style="3" customWidth="1"/>
    <col min="5123" max="5123" width="14.7265625" style="3" customWidth="1"/>
    <col min="5124" max="5124" width="14.26953125" style="3" customWidth="1"/>
    <col min="5125" max="5127" width="14.7265625" style="3" customWidth="1"/>
    <col min="5128" max="5377" width="9.1796875" style="3"/>
    <col min="5378" max="5378" width="7.81640625" style="3" customWidth="1"/>
    <col min="5379" max="5379" width="14.7265625" style="3" customWidth="1"/>
    <col min="5380" max="5380" width="14.26953125" style="3" customWidth="1"/>
    <col min="5381" max="5383" width="14.7265625" style="3" customWidth="1"/>
    <col min="5384" max="5633" width="9.1796875" style="3"/>
    <col min="5634" max="5634" width="7.81640625" style="3" customWidth="1"/>
    <col min="5635" max="5635" width="14.7265625" style="3" customWidth="1"/>
    <col min="5636" max="5636" width="14.26953125" style="3" customWidth="1"/>
    <col min="5637" max="5639" width="14.7265625" style="3" customWidth="1"/>
    <col min="5640" max="5889" width="9.1796875" style="3"/>
    <col min="5890" max="5890" width="7.81640625" style="3" customWidth="1"/>
    <col min="5891" max="5891" width="14.7265625" style="3" customWidth="1"/>
    <col min="5892" max="5892" width="14.26953125" style="3" customWidth="1"/>
    <col min="5893" max="5895" width="14.7265625" style="3" customWidth="1"/>
    <col min="5896" max="6145" width="9.1796875" style="3"/>
    <col min="6146" max="6146" width="7.81640625" style="3" customWidth="1"/>
    <col min="6147" max="6147" width="14.7265625" style="3" customWidth="1"/>
    <col min="6148" max="6148" width="14.26953125" style="3" customWidth="1"/>
    <col min="6149" max="6151" width="14.7265625" style="3" customWidth="1"/>
    <col min="6152" max="6401" width="9.1796875" style="3"/>
    <col min="6402" max="6402" width="7.81640625" style="3" customWidth="1"/>
    <col min="6403" max="6403" width="14.7265625" style="3" customWidth="1"/>
    <col min="6404" max="6404" width="14.26953125" style="3" customWidth="1"/>
    <col min="6405" max="6407" width="14.7265625" style="3" customWidth="1"/>
    <col min="6408" max="6657" width="9.1796875" style="3"/>
    <col min="6658" max="6658" width="7.81640625" style="3" customWidth="1"/>
    <col min="6659" max="6659" width="14.7265625" style="3" customWidth="1"/>
    <col min="6660" max="6660" width="14.26953125" style="3" customWidth="1"/>
    <col min="6661" max="6663" width="14.7265625" style="3" customWidth="1"/>
    <col min="6664" max="6913" width="9.1796875" style="3"/>
    <col min="6914" max="6914" width="7.81640625" style="3" customWidth="1"/>
    <col min="6915" max="6915" width="14.7265625" style="3" customWidth="1"/>
    <col min="6916" max="6916" width="14.26953125" style="3" customWidth="1"/>
    <col min="6917" max="6919" width="14.7265625" style="3" customWidth="1"/>
    <col min="6920" max="7169" width="9.1796875" style="3"/>
    <col min="7170" max="7170" width="7.81640625" style="3" customWidth="1"/>
    <col min="7171" max="7171" width="14.7265625" style="3" customWidth="1"/>
    <col min="7172" max="7172" width="14.26953125" style="3" customWidth="1"/>
    <col min="7173" max="7175" width="14.7265625" style="3" customWidth="1"/>
    <col min="7176" max="7425" width="9.1796875" style="3"/>
    <col min="7426" max="7426" width="7.81640625" style="3" customWidth="1"/>
    <col min="7427" max="7427" width="14.7265625" style="3" customWidth="1"/>
    <col min="7428" max="7428" width="14.26953125" style="3" customWidth="1"/>
    <col min="7429" max="7431" width="14.7265625" style="3" customWidth="1"/>
    <col min="7432" max="7681" width="9.1796875" style="3"/>
    <col min="7682" max="7682" width="7.81640625" style="3" customWidth="1"/>
    <col min="7683" max="7683" width="14.7265625" style="3" customWidth="1"/>
    <col min="7684" max="7684" width="14.26953125" style="3" customWidth="1"/>
    <col min="7685" max="7687" width="14.7265625" style="3" customWidth="1"/>
    <col min="7688" max="7937" width="9.1796875" style="3"/>
    <col min="7938" max="7938" width="7.81640625" style="3" customWidth="1"/>
    <col min="7939" max="7939" width="14.7265625" style="3" customWidth="1"/>
    <col min="7940" max="7940" width="14.26953125" style="3" customWidth="1"/>
    <col min="7941" max="7943" width="14.7265625" style="3" customWidth="1"/>
    <col min="7944" max="8193" width="9.1796875" style="3"/>
    <col min="8194" max="8194" width="7.81640625" style="3" customWidth="1"/>
    <col min="8195" max="8195" width="14.7265625" style="3" customWidth="1"/>
    <col min="8196" max="8196" width="14.26953125" style="3" customWidth="1"/>
    <col min="8197" max="8199" width="14.7265625" style="3" customWidth="1"/>
    <col min="8200" max="8449" width="9.1796875" style="3"/>
    <col min="8450" max="8450" width="7.81640625" style="3" customWidth="1"/>
    <col min="8451" max="8451" width="14.7265625" style="3" customWidth="1"/>
    <col min="8452" max="8452" width="14.26953125" style="3" customWidth="1"/>
    <col min="8453" max="8455" width="14.7265625" style="3" customWidth="1"/>
    <col min="8456" max="8705" width="9.1796875" style="3"/>
    <col min="8706" max="8706" width="7.81640625" style="3" customWidth="1"/>
    <col min="8707" max="8707" width="14.7265625" style="3" customWidth="1"/>
    <col min="8708" max="8708" width="14.26953125" style="3" customWidth="1"/>
    <col min="8709" max="8711" width="14.7265625" style="3" customWidth="1"/>
    <col min="8712" max="8961" width="9.1796875" style="3"/>
    <col min="8962" max="8962" width="7.81640625" style="3" customWidth="1"/>
    <col min="8963" max="8963" width="14.7265625" style="3" customWidth="1"/>
    <col min="8964" max="8964" width="14.26953125" style="3" customWidth="1"/>
    <col min="8965" max="8967" width="14.7265625" style="3" customWidth="1"/>
    <col min="8968" max="9217" width="9.1796875" style="3"/>
    <col min="9218" max="9218" width="7.81640625" style="3" customWidth="1"/>
    <col min="9219" max="9219" width="14.7265625" style="3" customWidth="1"/>
    <col min="9220" max="9220" width="14.26953125" style="3" customWidth="1"/>
    <col min="9221" max="9223" width="14.7265625" style="3" customWidth="1"/>
    <col min="9224" max="9473" width="9.1796875" style="3"/>
    <col min="9474" max="9474" width="7.81640625" style="3" customWidth="1"/>
    <col min="9475" max="9475" width="14.7265625" style="3" customWidth="1"/>
    <col min="9476" max="9476" width="14.26953125" style="3" customWidth="1"/>
    <col min="9477" max="9479" width="14.7265625" style="3" customWidth="1"/>
    <col min="9480" max="9729" width="9.1796875" style="3"/>
    <col min="9730" max="9730" width="7.81640625" style="3" customWidth="1"/>
    <col min="9731" max="9731" width="14.7265625" style="3" customWidth="1"/>
    <col min="9732" max="9732" width="14.26953125" style="3" customWidth="1"/>
    <col min="9733" max="9735" width="14.7265625" style="3" customWidth="1"/>
    <col min="9736" max="9985" width="9.1796875" style="3"/>
    <col min="9986" max="9986" width="7.81640625" style="3" customWidth="1"/>
    <col min="9987" max="9987" width="14.7265625" style="3" customWidth="1"/>
    <col min="9988" max="9988" width="14.26953125" style="3" customWidth="1"/>
    <col min="9989" max="9991" width="14.7265625" style="3" customWidth="1"/>
    <col min="9992" max="10241" width="9.1796875" style="3"/>
    <col min="10242" max="10242" width="7.81640625" style="3" customWidth="1"/>
    <col min="10243" max="10243" width="14.7265625" style="3" customWidth="1"/>
    <col min="10244" max="10244" width="14.26953125" style="3" customWidth="1"/>
    <col min="10245" max="10247" width="14.7265625" style="3" customWidth="1"/>
    <col min="10248" max="10497" width="9.1796875" style="3"/>
    <col min="10498" max="10498" width="7.81640625" style="3" customWidth="1"/>
    <col min="10499" max="10499" width="14.7265625" style="3" customWidth="1"/>
    <col min="10500" max="10500" width="14.26953125" style="3" customWidth="1"/>
    <col min="10501" max="10503" width="14.7265625" style="3" customWidth="1"/>
    <col min="10504" max="10753" width="9.1796875" style="3"/>
    <col min="10754" max="10754" width="7.81640625" style="3" customWidth="1"/>
    <col min="10755" max="10755" width="14.7265625" style="3" customWidth="1"/>
    <col min="10756" max="10756" width="14.26953125" style="3" customWidth="1"/>
    <col min="10757" max="10759" width="14.7265625" style="3" customWidth="1"/>
    <col min="10760" max="11009" width="9.1796875" style="3"/>
    <col min="11010" max="11010" width="7.81640625" style="3" customWidth="1"/>
    <col min="11011" max="11011" width="14.7265625" style="3" customWidth="1"/>
    <col min="11012" max="11012" width="14.26953125" style="3" customWidth="1"/>
    <col min="11013" max="11015" width="14.7265625" style="3" customWidth="1"/>
    <col min="11016" max="11265" width="9.1796875" style="3"/>
    <col min="11266" max="11266" width="7.81640625" style="3" customWidth="1"/>
    <col min="11267" max="11267" width="14.7265625" style="3" customWidth="1"/>
    <col min="11268" max="11268" width="14.26953125" style="3" customWidth="1"/>
    <col min="11269" max="11271" width="14.7265625" style="3" customWidth="1"/>
    <col min="11272" max="11521" width="9.1796875" style="3"/>
    <col min="11522" max="11522" width="7.81640625" style="3" customWidth="1"/>
    <col min="11523" max="11523" width="14.7265625" style="3" customWidth="1"/>
    <col min="11524" max="11524" width="14.26953125" style="3" customWidth="1"/>
    <col min="11525" max="11527" width="14.7265625" style="3" customWidth="1"/>
    <col min="11528" max="11777" width="9.1796875" style="3"/>
    <col min="11778" max="11778" width="7.81640625" style="3" customWidth="1"/>
    <col min="11779" max="11779" width="14.7265625" style="3" customWidth="1"/>
    <col min="11780" max="11780" width="14.26953125" style="3" customWidth="1"/>
    <col min="11781" max="11783" width="14.7265625" style="3" customWidth="1"/>
    <col min="11784" max="12033" width="9.1796875" style="3"/>
    <col min="12034" max="12034" width="7.81640625" style="3" customWidth="1"/>
    <col min="12035" max="12035" width="14.7265625" style="3" customWidth="1"/>
    <col min="12036" max="12036" width="14.26953125" style="3" customWidth="1"/>
    <col min="12037" max="12039" width="14.7265625" style="3" customWidth="1"/>
    <col min="12040" max="12289" width="9.1796875" style="3"/>
    <col min="12290" max="12290" width="7.81640625" style="3" customWidth="1"/>
    <col min="12291" max="12291" width="14.7265625" style="3" customWidth="1"/>
    <col min="12292" max="12292" width="14.26953125" style="3" customWidth="1"/>
    <col min="12293" max="12295" width="14.7265625" style="3" customWidth="1"/>
    <col min="12296" max="12545" width="9.1796875" style="3"/>
    <col min="12546" max="12546" width="7.81640625" style="3" customWidth="1"/>
    <col min="12547" max="12547" width="14.7265625" style="3" customWidth="1"/>
    <col min="12548" max="12548" width="14.26953125" style="3" customWidth="1"/>
    <col min="12549" max="12551" width="14.7265625" style="3" customWidth="1"/>
    <col min="12552" max="12801" width="9.1796875" style="3"/>
    <col min="12802" max="12802" width="7.81640625" style="3" customWidth="1"/>
    <col min="12803" max="12803" width="14.7265625" style="3" customWidth="1"/>
    <col min="12804" max="12804" width="14.26953125" style="3" customWidth="1"/>
    <col min="12805" max="12807" width="14.7265625" style="3" customWidth="1"/>
    <col min="12808" max="13057" width="9.1796875" style="3"/>
    <col min="13058" max="13058" width="7.81640625" style="3" customWidth="1"/>
    <col min="13059" max="13059" width="14.7265625" style="3" customWidth="1"/>
    <col min="13060" max="13060" width="14.26953125" style="3" customWidth="1"/>
    <col min="13061" max="13063" width="14.7265625" style="3" customWidth="1"/>
    <col min="13064" max="13313" width="9.1796875" style="3"/>
    <col min="13314" max="13314" width="7.81640625" style="3" customWidth="1"/>
    <col min="13315" max="13315" width="14.7265625" style="3" customWidth="1"/>
    <col min="13316" max="13316" width="14.26953125" style="3" customWidth="1"/>
    <col min="13317" max="13319" width="14.7265625" style="3" customWidth="1"/>
    <col min="13320" max="13569" width="9.1796875" style="3"/>
    <col min="13570" max="13570" width="7.81640625" style="3" customWidth="1"/>
    <col min="13571" max="13571" width="14.7265625" style="3" customWidth="1"/>
    <col min="13572" max="13572" width="14.26953125" style="3" customWidth="1"/>
    <col min="13573" max="13575" width="14.7265625" style="3" customWidth="1"/>
    <col min="13576" max="13825" width="9.1796875" style="3"/>
    <col min="13826" max="13826" width="7.81640625" style="3" customWidth="1"/>
    <col min="13827" max="13827" width="14.7265625" style="3" customWidth="1"/>
    <col min="13828" max="13828" width="14.26953125" style="3" customWidth="1"/>
    <col min="13829" max="13831" width="14.7265625" style="3" customWidth="1"/>
    <col min="13832" max="14081" width="9.1796875" style="3"/>
    <col min="14082" max="14082" width="7.81640625" style="3" customWidth="1"/>
    <col min="14083" max="14083" width="14.7265625" style="3" customWidth="1"/>
    <col min="14084" max="14084" width="14.26953125" style="3" customWidth="1"/>
    <col min="14085" max="14087" width="14.7265625" style="3" customWidth="1"/>
    <col min="14088" max="14337" width="9.1796875" style="3"/>
    <col min="14338" max="14338" width="7.81640625" style="3" customWidth="1"/>
    <col min="14339" max="14339" width="14.7265625" style="3" customWidth="1"/>
    <col min="14340" max="14340" width="14.26953125" style="3" customWidth="1"/>
    <col min="14341" max="14343" width="14.7265625" style="3" customWidth="1"/>
    <col min="14344" max="14593" width="9.1796875" style="3"/>
    <col min="14594" max="14594" width="7.81640625" style="3" customWidth="1"/>
    <col min="14595" max="14595" width="14.7265625" style="3" customWidth="1"/>
    <col min="14596" max="14596" width="14.26953125" style="3" customWidth="1"/>
    <col min="14597" max="14599" width="14.7265625" style="3" customWidth="1"/>
    <col min="14600" max="14849" width="9.1796875" style="3"/>
    <col min="14850" max="14850" width="7.81640625" style="3" customWidth="1"/>
    <col min="14851" max="14851" width="14.7265625" style="3" customWidth="1"/>
    <col min="14852" max="14852" width="14.26953125" style="3" customWidth="1"/>
    <col min="14853" max="14855" width="14.7265625" style="3" customWidth="1"/>
    <col min="14856" max="15105" width="9.1796875" style="3"/>
    <col min="15106" max="15106" width="7.81640625" style="3" customWidth="1"/>
    <col min="15107" max="15107" width="14.7265625" style="3" customWidth="1"/>
    <col min="15108" max="15108" width="14.26953125" style="3" customWidth="1"/>
    <col min="15109" max="15111" width="14.7265625" style="3" customWidth="1"/>
    <col min="15112" max="15361" width="9.1796875" style="3"/>
    <col min="15362" max="15362" width="7.81640625" style="3" customWidth="1"/>
    <col min="15363" max="15363" width="14.7265625" style="3" customWidth="1"/>
    <col min="15364" max="15364" width="14.26953125" style="3" customWidth="1"/>
    <col min="15365" max="15367" width="14.7265625" style="3" customWidth="1"/>
    <col min="15368" max="15617" width="9.1796875" style="3"/>
    <col min="15618" max="15618" width="7.81640625" style="3" customWidth="1"/>
    <col min="15619" max="15619" width="14.7265625" style="3" customWidth="1"/>
    <col min="15620" max="15620" width="14.26953125" style="3" customWidth="1"/>
    <col min="15621" max="15623" width="14.7265625" style="3" customWidth="1"/>
    <col min="15624" max="15873" width="9.1796875" style="3"/>
    <col min="15874" max="15874" width="7.81640625" style="3" customWidth="1"/>
    <col min="15875" max="15875" width="14.7265625" style="3" customWidth="1"/>
    <col min="15876" max="15876" width="14.26953125" style="3" customWidth="1"/>
    <col min="15877" max="15879" width="14.7265625" style="3" customWidth="1"/>
    <col min="15880" max="16129" width="9.1796875" style="3"/>
    <col min="16130" max="16130" width="7.81640625" style="3" customWidth="1"/>
    <col min="16131" max="16131" width="14.7265625" style="3" customWidth="1"/>
    <col min="16132" max="16132" width="14.26953125" style="3" customWidth="1"/>
    <col min="16133" max="16135" width="14.7265625" style="3" customWidth="1"/>
    <col min="16136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4"/>
      <c r="G2" s="5"/>
    </row>
    <row r="3" spans="1:13" x14ac:dyDescent="0.35">
      <c r="A3" s="1"/>
      <c r="B3" s="1"/>
      <c r="C3" s="1"/>
      <c r="D3" s="1"/>
      <c r="E3" s="1"/>
      <c r="F3" s="4"/>
      <c r="G3" s="5"/>
    </row>
    <row r="4" spans="1:13" ht="21" x14ac:dyDescent="0.5">
      <c r="A4" s="1"/>
      <c r="B4" s="6" t="s">
        <v>16</v>
      </c>
      <c r="C4" s="1"/>
      <c r="D4" s="1"/>
      <c r="E4" s="7"/>
      <c r="F4" s="8"/>
      <c r="G4" s="1"/>
      <c r="K4" s="9"/>
      <c r="L4" s="10"/>
    </row>
    <row r="5" spans="1:13" x14ac:dyDescent="0.3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35">
      <c r="A6" s="1"/>
      <c r="B6" s="12" t="s">
        <v>0</v>
      </c>
      <c r="C6" s="13"/>
      <c r="D6" s="14"/>
      <c r="E6" s="15">
        <v>44562</v>
      </c>
      <c r="F6" s="16"/>
      <c r="G6" s="1"/>
      <c r="K6" s="17"/>
      <c r="L6" s="17"/>
    </row>
    <row r="7" spans="1:13" x14ac:dyDescent="0.35">
      <c r="A7" s="1"/>
      <c r="B7" s="18" t="s">
        <v>1</v>
      </c>
      <c r="C7" s="19"/>
      <c r="E7" s="20">
        <v>20</v>
      </c>
      <c r="F7" s="21" t="s">
        <v>2</v>
      </c>
      <c r="G7" s="1"/>
      <c r="K7" s="22"/>
      <c r="L7" s="22"/>
    </row>
    <row r="8" spans="1:13" x14ac:dyDescent="0.35">
      <c r="A8" s="1"/>
      <c r="B8" s="18" t="s">
        <v>3</v>
      </c>
      <c r="C8" s="19"/>
      <c r="E8" s="23">
        <v>7827.05</v>
      </c>
      <c r="F8" s="21" t="s">
        <v>4</v>
      </c>
      <c r="G8" s="1"/>
      <c r="K8" s="22"/>
      <c r="L8" s="22"/>
    </row>
    <row r="9" spans="1:13" x14ac:dyDescent="0.35">
      <c r="A9" s="1"/>
      <c r="B9" s="18" t="s">
        <v>5</v>
      </c>
      <c r="C9" s="19"/>
      <c r="E9" s="24">
        <v>1</v>
      </c>
      <c r="F9" s="21"/>
      <c r="G9" s="1"/>
      <c r="K9" s="25"/>
      <c r="L9" s="25"/>
    </row>
    <row r="10" spans="1:13" x14ac:dyDescent="0.35">
      <c r="A10" s="1"/>
      <c r="B10" s="18" t="s">
        <v>6</v>
      </c>
      <c r="C10" s="19"/>
      <c r="D10" s="26">
        <f>E6-1</f>
        <v>44561</v>
      </c>
      <c r="E10" s="27">
        <f>E8</f>
        <v>7827.05</v>
      </c>
      <c r="F10" s="21" t="s">
        <v>4</v>
      </c>
      <c r="G10" s="1"/>
      <c r="K10" s="25"/>
      <c r="L10" s="25"/>
    </row>
    <row r="11" spans="1:13" x14ac:dyDescent="0.35">
      <c r="A11" s="1"/>
      <c r="B11" s="18" t="s">
        <v>7</v>
      </c>
      <c r="C11" s="19"/>
      <c r="D11" s="26">
        <f>EDATE(D10,E7)</f>
        <v>45169</v>
      </c>
      <c r="E11" s="27">
        <v>0</v>
      </c>
      <c r="F11" s="21" t="s">
        <v>4</v>
      </c>
      <c r="G11" s="1"/>
      <c r="K11" s="22"/>
      <c r="L11" s="22"/>
      <c r="M11" s="25"/>
    </row>
    <row r="12" spans="1:13" x14ac:dyDescent="0.35">
      <c r="A12" s="1"/>
      <c r="B12" s="28" t="s">
        <v>15</v>
      </c>
      <c r="C12" s="29"/>
      <c r="D12" s="30"/>
      <c r="E12" s="31">
        <v>3.3000000000000002E-2</v>
      </c>
      <c r="F12" s="32"/>
      <c r="G12" s="33"/>
      <c r="K12" s="22"/>
      <c r="L12" s="22"/>
      <c r="M12" s="25"/>
    </row>
    <row r="13" spans="1:13" x14ac:dyDescent="0.35">
      <c r="A13" s="1"/>
      <c r="B13" s="34"/>
      <c r="C13" s="19"/>
      <c r="E13" s="35"/>
      <c r="F13" s="34"/>
      <c r="G13" s="33"/>
      <c r="K13" s="22"/>
      <c r="L13" s="22"/>
      <c r="M13" s="25"/>
    </row>
    <row r="14" spans="1:13" x14ac:dyDescent="0.35">
      <c r="K14" s="22"/>
      <c r="L14" s="22"/>
      <c r="M14" s="25"/>
    </row>
    <row r="15" spans="1:13" ht="15" thickBot="1" x14ac:dyDescent="0.4">
      <c r="A15" s="36" t="s">
        <v>8</v>
      </c>
      <c r="B15" s="36" t="s">
        <v>9</v>
      </c>
      <c r="C15" s="36" t="s">
        <v>10</v>
      </c>
      <c r="D15" s="36" t="s">
        <v>11</v>
      </c>
      <c r="E15" s="36" t="s">
        <v>12</v>
      </c>
      <c r="F15" s="36" t="s">
        <v>13</v>
      </c>
      <c r="G15" s="36" t="s">
        <v>14</v>
      </c>
      <c r="K15" s="22"/>
      <c r="L15" s="22"/>
      <c r="M15" s="25"/>
    </row>
    <row r="16" spans="1:13" x14ac:dyDescent="0.35">
      <c r="A16" s="37">
        <f>E6</f>
        <v>44562</v>
      </c>
      <c r="B16" s="19">
        <v>1</v>
      </c>
      <c r="C16" s="8">
        <f>E10</f>
        <v>7827.05</v>
      </c>
      <c r="D16" s="38">
        <f>IPMT($E$12/12,B16,$E$7,-$E$10,$E$11,0)</f>
        <v>21.524387500000003</v>
      </c>
      <c r="E16" s="38">
        <f>PPMT($E$12/12,B16,$E$7,-$E$10,$E$11,0)</f>
        <v>381.22668273185587</v>
      </c>
      <c r="F16" s="38">
        <f>D16+E16</f>
        <v>402.75107023185586</v>
      </c>
      <c r="G16" s="38">
        <f>ROUND(C16-E16,3)</f>
        <v>7445.8230000000003</v>
      </c>
      <c r="K16" s="22"/>
      <c r="L16" s="22"/>
      <c r="M16" s="25"/>
    </row>
    <row r="17" spans="1:13" x14ac:dyDescent="0.35">
      <c r="A17" s="37">
        <f>EDATE(A16,1)</f>
        <v>44593</v>
      </c>
      <c r="B17" s="19">
        <v>2</v>
      </c>
      <c r="C17" s="8">
        <f>G16</f>
        <v>7445.8230000000003</v>
      </c>
      <c r="D17" s="38">
        <f t="shared" ref="D17:D24" si="0">IPMT($E$12/12,B17,$E$7,-$E$10,$E$11,0)</f>
        <v>20.476014122487399</v>
      </c>
      <c r="E17" s="38">
        <f t="shared" ref="E17:E35" si="1">PPMT($E$12/12,B17,$E$7,-$E$10,$E$11,0)</f>
        <v>382.27505610936845</v>
      </c>
      <c r="F17" s="38">
        <f t="shared" ref="F17:F35" si="2">D17+E17</f>
        <v>402.75107023185586</v>
      </c>
      <c r="G17" s="38">
        <f>ROUND(C17-E17,3)</f>
        <v>7063.5479999999998</v>
      </c>
      <c r="K17" s="22"/>
      <c r="L17" s="22"/>
      <c r="M17" s="25"/>
    </row>
    <row r="18" spans="1:13" x14ac:dyDescent="0.35">
      <c r="A18" s="37">
        <f>EDATE(A17,1)</f>
        <v>44621</v>
      </c>
      <c r="B18" s="19">
        <v>3</v>
      </c>
      <c r="C18" s="8">
        <f t="shared" ref="C18:C35" si="3">G17</f>
        <v>7063.5479999999998</v>
      </c>
      <c r="D18" s="38">
        <f t="shared" si="0"/>
        <v>19.424757718186637</v>
      </c>
      <c r="E18" s="38">
        <f t="shared" si="1"/>
        <v>383.32631251366922</v>
      </c>
      <c r="F18" s="38">
        <f t="shared" si="2"/>
        <v>402.75107023185586</v>
      </c>
      <c r="G18" s="38">
        <f>ROUND(C18-E18,3)</f>
        <v>6680.2219999999998</v>
      </c>
      <c r="K18" s="22"/>
      <c r="L18" s="22"/>
      <c r="M18" s="25"/>
    </row>
    <row r="19" spans="1:13" x14ac:dyDescent="0.35">
      <c r="A19" s="37">
        <f t="shared" ref="A19:A35" si="4">EDATE(A18,1)</f>
        <v>44652</v>
      </c>
      <c r="B19" s="19">
        <v>4</v>
      </c>
      <c r="C19" s="8">
        <f t="shared" si="3"/>
        <v>6680.2219999999998</v>
      </c>
      <c r="D19" s="38">
        <f t="shared" si="0"/>
        <v>18.370610358774044</v>
      </c>
      <c r="E19" s="38">
        <f t="shared" si="1"/>
        <v>384.3804598730818</v>
      </c>
      <c r="F19" s="38">
        <f t="shared" si="2"/>
        <v>402.75107023185586</v>
      </c>
      <c r="G19" s="38">
        <f t="shared" ref="G19:G35" si="5">ROUND(C19-E19,3)</f>
        <v>6295.8419999999996</v>
      </c>
      <c r="K19" s="22"/>
      <c r="L19" s="22"/>
      <c r="M19" s="25"/>
    </row>
    <row r="20" spans="1:13" x14ac:dyDescent="0.35">
      <c r="A20" s="37">
        <f t="shared" si="4"/>
        <v>44682</v>
      </c>
      <c r="B20" s="19">
        <v>5</v>
      </c>
      <c r="C20" s="8">
        <f t="shared" si="3"/>
        <v>6295.8419999999996</v>
      </c>
      <c r="D20" s="38">
        <f t="shared" si="0"/>
        <v>17.31356409412307</v>
      </c>
      <c r="E20" s="38">
        <f t="shared" si="1"/>
        <v>385.43750613773278</v>
      </c>
      <c r="F20" s="38">
        <f t="shared" si="2"/>
        <v>402.75107023185586</v>
      </c>
      <c r="G20" s="38">
        <f t="shared" si="5"/>
        <v>5910.4040000000005</v>
      </c>
      <c r="K20" s="22"/>
      <c r="L20" s="22"/>
      <c r="M20" s="25"/>
    </row>
    <row r="21" spans="1:13" x14ac:dyDescent="0.35">
      <c r="A21" s="37">
        <f t="shared" si="4"/>
        <v>44713</v>
      </c>
      <c r="B21" s="19">
        <v>6</v>
      </c>
      <c r="C21" s="8">
        <f t="shared" si="3"/>
        <v>5910.4040000000005</v>
      </c>
      <c r="D21" s="38">
        <f t="shared" si="0"/>
        <v>16.253610952244308</v>
      </c>
      <c r="E21" s="38">
        <f t="shared" si="1"/>
        <v>386.49745927961152</v>
      </c>
      <c r="F21" s="38">
        <f t="shared" si="2"/>
        <v>402.75107023185581</v>
      </c>
      <c r="G21" s="38">
        <f t="shared" si="5"/>
        <v>5523.9070000000002</v>
      </c>
      <c r="K21" s="22"/>
      <c r="L21" s="22"/>
      <c r="M21" s="25"/>
    </row>
    <row r="22" spans="1:13" x14ac:dyDescent="0.35">
      <c r="A22" s="37">
        <f t="shared" si="4"/>
        <v>44743</v>
      </c>
      <c r="B22" s="19">
        <v>7</v>
      </c>
      <c r="C22" s="8">
        <f t="shared" si="3"/>
        <v>5523.9070000000002</v>
      </c>
      <c r="D22" s="38">
        <f t="shared" si="0"/>
        <v>15.190742939225373</v>
      </c>
      <c r="E22" s="38">
        <f t="shared" si="1"/>
        <v>387.56032729263052</v>
      </c>
      <c r="F22" s="38">
        <f t="shared" si="2"/>
        <v>402.75107023185592</v>
      </c>
      <c r="G22" s="38">
        <f t="shared" si="5"/>
        <v>5136.3469999999998</v>
      </c>
      <c r="I22" s="11"/>
      <c r="K22" s="22"/>
      <c r="L22" s="22"/>
      <c r="M22" s="25"/>
    </row>
    <row r="23" spans="1:13" x14ac:dyDescent="0.35">
      <c r="A23" s="37">
        <f>EDATE(A22,1)</f>
        <v>44774</v>
      </c>
      <c r="B23" s="19">
        <v>8</v>
      </c>
      <c r="C23" s="8">
        <f t="shared" si="3"/>
        <v>5136.3469999999998</v>
      </c>
      <c r="D23" s="38">
        <f t="shared" si="0"/>
        <v>14.124952039170639</v>
      </c>
      <c r="E23" s="38">
        <f t="shared" si="1"/>
        <v>388.62611819268523</v>
      </c>
      <c r="F23" s="38">
        <f t="shared" si="2"/>
        <v>402.75107023185586</v>
      </c>
      <c r="G23" s="38">
        <f t="shared" si="5"/>
        <v>4747.7209999999995</v>
      </c>
      <c r="K23" s="22"/>
      <c r="L23" s="22"/>
      <c r="M23" s="25"/>
    </row>
    <row r="24" spans="1:13" x14ac:dyDescent="0.35">
      <c r="A24" s="40">
        <f t="shared" si="4"/>
        <v>44805</v>
      </c>
      <c r="B24" s="41">
        <v>9</v>
      </c>
      <c r="C24" s="42">
        <f t="shared" si="3"/>
        <v>4747.7209999999995</v>
      </c>
      <c r="D24" s="43">
        <f t="shared" si="0"/>
        <v>13.056230214140754</v>
      </c>
      <c r="E24" s="43">
        <f t="shared" si="1"/>
        <v>389.69484001771508</v>
      </c>
      <c r="F24" s="43">
        <f t="shared" si="2"/>
        <v>402.75107023185581</v>
      </c>
      <c r="G24" s="43">
        <f t="shared" si="5"/>
        <v>4358.0259999999998</v>
      </c>
      <c r="I24" s="11"/>
      <c r="K24" s="22"/>
      <c r="L24" s="22"/>
      <c r="M24" s="25"/>
    </row>
    <row r="25" spans="1:13" x14ac:dyDescent="0.35">
      <c r="A25" s="37">
        <f t="shared" si="4"/>
        <v>44835</v>
      </c>
      <c r="B25" s="19">
        <v>10</v>
      </c>
      <c r="C25" s="8">
        <f t="shared" si="3"/>
        <v>4358.0259999999998</v>
      </c>
      <c r="D25" s="38">
        <f>IPMT($E$12/12,B25-9,$E$7-9,-$C$25,$E$11,0)</f>
        <v>11.984571500000001</v>
      </c>
      <c r="E25" s="38">
        <f t="shared" si="1"/>
        <v>390.76650082776388</v>
      </c>
      <c r="F25" s="38">
        <f t="shared" si="2"/>
        <v>402.75107232776389</v>
      </c>
      <c r="G25" s="38">
        <f t="shared" si="5"/>
        <v>3967.259</v>
      </c>
    </row>
    <row r="26" spans="1:13" x14ac:dyDescent="0.35">
      <c r="A26" s="37">
        <f t="shared" si="4"/>
        <v>44866</v>
      </c>
      <c r="B26" s="19">
        <v>11</v>
      </c>
      <c r="C26" s="8">
        <f t="shared" si="3"/>
        <v>3967.259</v>
      </c>
      <c r="D26" s="38">
        <f t="shared" ref="D26:D35" si="6">IPMT($E$12/12,B26-9,$E$7-9,-$C$25,$E$11,0)</f>
        <v>10.909963434792056</v>
      </c>
      <c r="E26" s="38">
        <f t="shared" si="1"/>
        <v>391.84110870504014</v>
      </c>
      <c r="F26" s="38">
        <f t="shared" si="2"/>
        <v>402.75107213983222</v>
      </c>
      <c r="G26" s="38">
        <f t="shared" si="5"/>
        <v>3575.4180000000001</v>
      </c>
    </row>
    <row r="27" spans="1:13" x14ac:dyDescent="0.35">
      <c r="A27" s="37">
        <f t="shared" si="4"/>
        <v>44896</v>
      </c>
      <c r="B27" s="19">
        <v>12</v>
      </c>
      <c r="C27" s="8">
        <f t="shared" si="3"/>
        <v>3575.4180000000001</v>
      </c>
      <c r="D27" s="38">
        <f t="shared" si="6"/>
        <v>9.8324001974047945</v>
      </c>
      <c r="E27" s="38">
        <f t="shared" si="1"/>
        <v>392.91867175397897</v>
      </c>
      <c r="F27" s="38">
        <f t="shared" si="2"/>
        <v>402.75107195138378</v>
      </c>
      <c r="G27" s="38">
        <f t="shared" si="5"/>
        <v>3182.4989999999998</v>
      </c>
    </row>
    <row r="28" spans="1:13" x14ac:dyDescent="0.35">
      <c r="A28" s="37">
        <f t="shared" si="4"/>
        <v>44927</v>
      </c>
      <c r="B28" s="19">
        <v>13</v>
      </c>
      <c r="C28" s="8">
        <f t="shared" si="3"/>
        <v>3182.4989999999998</v>
      </c>
      <c r="D28" s="38">
        <f t="shared" si="6"/>
        <v>8.751873661114713</v>
      </c>
      <c r="E28" s="38">
        <f t="shared" si="1"/>
        <v>393.99919810130245</v>
      </c>
      <c r="F28" s="38">
        <f t="shared" si="2"/>
        <v>402.75107176241715</v>
      </c>
      <c r="G28" s="38">
        <f t="shared" si="5"/>
        <v>2788.5</v>
      </c>
    </row>
    <row r="29" spans="1:13" x14ac:dyDescent="0.35">
      <c r="A29" s="37">
        <f t="shared" si="4"/>
        <v>44958</v>
      </c>
      <c r="B29" s="19">
        <v>14</v>
      </c>
      <c r="C29" s="8">
        <f t="shared" si="3"/>
        <v>2788.5</v>
      </c>
      <c r="D29" s="38">
        <f t="shared" si="6"/>
        <v>7.6683756768498377</v>
      </c>
      <c r="E29" s="38">
        <f t="shared" si="1"/>
        <v>395.08269589608108</v>
      </c>
      <c r="F29" s="38">
        <f t="shared" si="2"/>
        <v>402.75107157293093</v>
      </c>
      <c r="G29" s="38">
        <f t="shared" si="5"/>
        <v>2393.4169999999999</v>
      </c>
    </row>
    <row r="30" spans="1:13" x14ac:dyDescent="0.35">
      <c r="A30" s="37">
        <f t="shared" si="4"/>
        <v>44986</v>
      </c>
      <c r="B30" s="19">
        <v>15</v>
      </c>
      <c r="C30" s="8">
        <f t="shared" si="3"/>
        <v>2393.4169999999999</v>
      </c>
      <c r="D30" s="38">
        <f t="shared" si="6"/>
        <v>6.5818980731282313</v>
      </c>
      <c r="E30" s="38">
        <f t="shared" si="1"/>
        <v>396.16917330979527</v>
      </c>
      <c r="F30" s="38">
        <f t="shared" si="2"/>
        <v>402.7510713829235</v>
      </c>
      <c r="G30" s="38">
        <f t="shared" si="5"/>
        <v>1997.248</v>
      </c>
    </row>
    <row r="31" spans="1:13" x14ac:dyDescent="0.35">
      <c r="A31" s="37">
        <f t="shared" si="4"/>
        <v>45017</v>
      </c>
      <c r="B31" s="19">
        <v>16</v>
      </c>
      <c r="C31" s="8">
        <f t="shared" si="3"/>
        <v>1997.248</v>
      </c>
      <c r="D31" s="38">
        <f t="shared" si="6"/>
        <v>5.4924326559963905</v>
      </c>
      <c r="E31" s="38">
        <f t="shared" si="1"/>
        <v>397.25863853639726</v>
      </c>
      <c r="F31" s="38">
        <f t="shared" si="2"/>
        <v>402.75107119239362</v>
      </c>
      <c r="G31" s="38">
        <f t="shared" si="5"/>
        <v>1599.989</v>
      </c>
    </row>
    <row r="32" spans="1:13" x14ac:dyDescent="0.35">
      <c r="A32" s="37">
        <f t="shared" si="4"/>
        <v>45047</v>
      </c>
      <c r="B32" s="19">
        <v>17</v>
      </c>
      <c r="C32" s="8">
        <f t="shared" si="3"/>
        <v>1599.989</v>
      </c>
      <c r="D32" s="38">
        <f t="shared" si="6"/>
        <v>4.3999712089674379</v>
      </c>
      <c r="E32" s="38">
        <f t="shared" si="1"/>
        <v>398.35109979237228</v>
      </c>
      <c r="F32" s="38">
        <f t="shared" si="2"/>
        <v>402.75107100133971</v>
      </c>
      <c r="G32" s="38">
        <f t="shared" si="5"/>
        <v>1201.6379999999999</v>
      </c>
    </row>
    <row r="33" spans="1:7" x14ac:dyDescent="0.35">
      <c r="A33" s="37">
        <f t="shared" si="4"/>
        <v>45078</v>
      </c>
      <c r="B33" s="19">
        <v>18</v>
      </c>
      <c r="C33" s="8">
        <f t="shared" si="3"/>
        <v>1201.6379999999999</v>
      </c>
      <c r="D33" s="38">
        <f t="shared" si="6"/>
        <v>3.3045054929591564</v>
      </c>
      <c r="E33" s="38">
        <f t="shared" si="1"/>
        <v>399.4465653168013</v>
      </c>
      <c r="F33" s="38">
        <f t="shared" si="2"/>
        <v>402.75107080976045</v>
      </c>
      <c r="G33" s="38">
        <f t="shared" si="5"/>
        <v>802.19100000000003</v>
      </c>
    </row>
    <row r="34" spans="1:7" x14ac:dyDescent="0.35">
      <c r="A34" s="37">
        <f t="shared" si="4"/>
        <v>45108</v>
      </c>
      <c r="B34" s="19">
        <v>19</v>
      </c>
      <c r="C34" s="8">
        <f t="shared" si="3"/>
        <v>802.19100000000003</v>
      </c>
      <c r="D34" s="38">
        <f t="shared" si="6"/>
        <v>2.2060272462318511</v>
      </c>
      <c r="E34" s="38">
        <f t="shared" si="1"/>
        <v>400.54504337142254</v>
      </c>
      <c r="F34" s="38">
        <f t="shared" si="2"/>
        <v>402.75107061765436</v>
      </c>
      <c r="G34" s="38">
        <f t="shared" si="5"/>
        <v>401.64600000000002</v>
      </c>
    </row>
    <row r="35" spans="1:7" x14ac:dyDescent="0.35">
      <c r="A35" s="37">
        <f t="shared" si="4"/>
        <v>45139</v>
      </c>
      <c r="B35" s="19">
        <v>20</v>
      </c>
      <c r="C35" s="8">
        <f t="shared" si="3"/>
        <v>401.64600000000002</v>
      </c>
      <c r="D35" s="38">
        <f t="shared" si="6"/>
        <v>1.1045281843260459</v>
      </c>
      <c r="E35" s="38">
        <f t="shared" si="1"/>
        <v>401.64654224069392</v>
      </c>
      <c r="F35" s="38">
        <f t="shared" si="2"/>
        <v>402.75107042501998</v>
      </c>
      <c r="G35" s="38">
        <f t="shared" si="5"/>
        <v>-1E-3</v>
      </c>
    </row>
    <row r="36" spans="1:7" x14ac:dyDescent="0.35">
      <c r="A36" s="37"/>
      <c r="B36" s="19"/>
      <c r="C36" s="8"/>
      <c r="D36" s="38"/>
      <c r="E36" s="38"/>
      <c r="F36" s="38"/>
      <c r="G36" s="38"/>
    </row>
    <row r="37" spans="1:7" x14ac:dyDescent="0.35">
      <c r="A37" s="37"/>
      <c r="B37" s="19"/>
      <c r="C37" s="8"/>
      <c r="D37" s="38"/>
      <c r="E37" s="38"/>
      <c r="F37" s="38"/>
      <c r="G37" s="38"/>
    </row>
    <row r="38" spans="1:7" x14ac:dyDescent="0.35">
      <c r="A38" s="37"/>
      <c r="B38" s="19"/>
      <c r="C38" s="8"/>
      <c r="D38" s="38"/>
      <c r="E38" s="38"/>
      <c r="F38" s="38"/>
      <c r="G38" s="38"/>
    </row>
    <row r="39" spans="1:7" x14ac:dyDescent="0.35">
      <c r="A39" s="37"/>
      <c r="B39" s="19"/>
      <c r="C39" s="8"/>
      <c r="D39" s="38"/>
      <c r="E39" s="38"/>
      <c r="F39" s="38"/>
      <c r="G39" s="38"/>
    </row>
    <row r="40" spans="1:7" x14ac:dyDescent="0.35">
      <c r="A40" s="37"/>
      <c r="B40" s="19"/>
      <c r="C40" s="8"/>
      <c r="D40" s="38"/>
      <c r="E40" s="38"/>
      <c r="F40" s="38"/>
      <c r="G40" s="38"/>
    </row>
    <row r="41" spans="1:7" x14ac:dyDescent="0.35">
      <c r="A41" s="37"/>
      <c r="B41" s="19"/>
      <c r="C41" s="8"/>
      <c r="D41" s="38"/>
      <c r="E41" s="38"/>
      <c r="F41" s="38"/>
      <c r="G41" s="38"/>
    </row>
    <row r="42" spans="1:7" x14ac:dyDescent="0.35">
      <c r="A42" s="37"/>
      <c r="B42" s="19"/>
      <c r="C42" s="8"/>
      <c r="D42" s="38"/>
      <c r="E42" s="38"/>
      <c r="F42" s="38"/>
      <c r="G42" s="38"/>
    </row>
    <row r="43" spans="1:7" x14ac:dyDescent="0.35">
      <c r="A43" s="37"/>
      <c r="B43" s="19"/>
      <c r="C43" s="8"/>
      <c r="D43" s="38"/>
      <c r="E43" s="38"/>
      <c r="F43" s="38"/>
      <c r="G43" s="38"/>
    </row>
    <row r="44" spans="1:7" x14ac:dyDescent="0.35">
      <c r="A44" s="37"/>
      <c r="B44" s="19"/>
      <c r="C44" s="8"/>
      <c r="D44" s="38"/>
      <c r="E44" s="38"/>
      <c r="F44" s="38"/>
      <c r="G44" s="38"/>
    </row>
    <row r="45" spans="1:7" x14ac:dyDescent="0.35">
      <c r="A45" s="37"/>
      <c r="B45" s="19"/>
      <c r="C45" s="8"/>
      <c r="D45" s="38"/>
      <c r="E45" s="38"/>
      <c r="F45" s="38"/>
      <c r="G45" s="38"/>
    </row>
    <row r="46" spans="1:7" x14ac:dyDescent="0.35">
      <c r="A46" s="37"/>
      <c r="B46" s="19"/>
      <c r="C46" s="8"/>
      <c r="D46" s="38"/>
      <c r="E46" s="38"/>
      <c r="F46" s="38"/>
      <c r="G46" s="38"/>
    </row>
    <row r="47" spans="1:7" x14ac:dyDescent="0.35">
      <c r="A47" s="37"/>
      <c r="B47" s="19"/>
      <c r="C47" s="8"/>
      <c r="D47" s="38"/>
      <c r="E47" s="38"/>
      <c r="F47" s="38"/>
      <c r="G47" s="38"/>
    </row>
    <row r="48" spans="1:7" x14ac:dyDescent="0.35">
      <c r="A48" s="37"/>
      <c r="B48" s="19"/>
      <c r="C48" s="8"/>
      <c r="D48" s="38"/>
      <c r="E48" s="38"/>
      <c r="F48" s="38"/>
      <c r="G48" s="38"/>
    </row>
    <row r="49" spans="1:7" x14ac:dyDescent="0.35">
      <c r="A49" s="37"/>
      <c r="B49" s="19"/>
      <c r="C49" s="8"/>
      <c r="D49" s="38"/>
      <c r="E49" s="38"/>
      <c r="F49" s="38"/>
      <c r="G49" s="38"/>
    </row>
    <row r="50" spans="1:7" x14ac:dyDescent="0.35">
      <c r="A50" s="37"/>
      <c r="B50" s="19"/>
      <c r="C50" s="8"/>
      <c r="D50" s="38"/>
      <c r="E50" s="38"/>
      <c r="F50" s="38"/>
      <c r="G50" s="38"/>
    </row>
    <row r="51" spans="1:7" x14ac:dyDescent="0.35">
      <c r="A51" s="37"/>
      <c r="B51" s="19"/>
      <c r="C51" s="8"/>
      <c r="D51" s="38"/>
      <c r="E51" s="38"/>
      <c r="F51" s="38"/>
      <c r="G51" s="38"/>
    </row>
    <row r="52" spans="1:7" x14ac:dyDescent="0.35">
      <c r="A52" s="37"/>
      <c r="B52" s="19"/>
      <c r="C52" s="8"/>
      <c r="D52" s="38"/>
      <c r="E52" s="38"/>
      <c r="F52" s="38"/>
      <c r="G52" s="38"/>
    </row>
    <row r="53" spans="1:7" x14ac:dyDescent="0.35">
      <c r="A53" s="37"/>
      <c r="B53" s="19"/>
      <c r="C53" s="8"/>
      <c r="D53" s="38"/>
      <c r="E53" s="38"/>
      <c r="F53" s="38"/>
      <c r="G53" s="38"/>
    </row>
    <row r="54" spans="1:7" x14ac:dyDescent="0.35">
      <c r="A54" s="37"/>
      <c r="B54" s="19"/>
      <c r="C54" s="8"/>
      <c r="D54" s="38"/>
      <c r="E54" s="38"/>
      <c r="F54" s="38"/>
      <c r="G54" s="38"/>
    </row>
    <row r="55" spans="1:7" x14ac:dyDescent="0.35">
      <c r="A55" s="37"/>
      <c r="B55" s="19"/>
      <c r="C55" s="8"/>
      <c r="D55" s="38"/>
      <c r="E55" s="38"/>
      <c r="F55" s="38"/>
      <c r="G55" s="38"/>
    </row>
    <row r="56" spans="1:7" x14ac:dyDescent="0.35">
      <c r="A56" s="37"/>
      <c r="B56" s="19"/>
      <c r="C56" s="8"/>
      <c r="D56" s="38"/>
      <c r="E56" s="38"/>
      <c r="F56" s="38"/>
      <c r="G56" s="38"/>
    </row>
    <row r="57" spans="1:7" x14ac:dyDescent="0.35">
      <c r="A57" s="37"/>
      <c r="B57" s="19"/>
      <c r="C57" s="8"/>
      <c r="D57" s="38"/>
      <c r="E57" s="38"/>
      <c r="F57" s="38"/>
      <c r="G57" s="38"/>
    </row>
    <row r="58" spans="1:7" x14ac:dyDescent="0.35">
      <c r="A58" s="37"/>
      <c r="B58" s="19"/>
      <c r="C58" s="8"/>
      <c r="D58" s="38"/>
      <c r="E58" s="38"/>
      <c r="F58" s="38"/>
      <c r="G58" s="38"/>
    </row>
    <row r="59" spans="1:7" x14ac:dyDescent="0.35">
      <c r="A59" s="37"/>
      <c r="B59" s="19"/>
      <c r="C59" s="8"/>
      <c r="D59" s="38"/>
      <c r="E59" s="38"/>
      <c r="F59" s="38"/>
      <c r="G59" s="38"/>
    </row>
    <row r="60" spans="1:7" x14ac:dyDescent="0.35">
      <c r="A60" s="37"/>
      <c r="B60" s="19"/>
      <c r="C60" s="8"/>
      <c r="D60" s="38"/>
      <c r="E60" s="38"/>
      <c r="F60" s="38"/>
      <c r="G60" s="38"/>
    </row>
    <row r="61" spans="1:7" x14ac:dyDescent="0.35">
      <c r="A61" s="37"/>
      <c r="B61" s="19"/>
      <c r="C61" s="8"/>
      <c r="D61" s="38"/>
      <c r="E61" s="38"/>
      <c r="F61" s="38"/>
      <c r="G61" s="38"/>
    </row>
    <row r="62" spans="1:7" x14ac:dyDescent="0.35">
      <c r="A62" s="37"/>
      <c r="B62" s="19"/>
      <c r="C62" s="8"/>
      <c r="D62" s="38"/>
      <c r="E62" s="38"/>
      <c r="F62" s="38"/>
      <c r="G62" s="38"/>
    </row>
    <row r="63" spans="1:7" x14ac:dyDescent="0.35">
      <c r="A63" s="37"/>
      <c r="B63" s="19"/>
      <c r="C63" s="8"/>
      <c r="D63" s="38"/>
      <c r="E63" s="38"/>
      <c r="F63" s="38"/>
      <c r="G63" s="38"/>
    </row>
    <row r="64" spans="1:7" x14ac:dyDescent="0.35">
      <c r="A64" s="37"/>
      <c r="B64" s="19"/>
      <c r="C64" s="8"/>
      <c r="D64" s="38"/>
      <c r="E64" s="38"/>
      <c r="F64" s="38"/>
      <c r="G64" s="38"/>
    </row>
    <row r="65" spans="1:7" x14ac:dyDescent="0.35">
      <c r="A65" s="37"/>
      <c r="B65" s="19"/>
      <c r="C65" s="8"/>
      <c r="D65" s="38"/>
      <c r="E65" s="38"/>
      <c r="F65" s="38"/>
      <c r="G65" s="38"/>
    </row>
    <row r="66" spans="1:7" x14ac:dyDescent="0.35">
      <c r="A66" s="37"/>
      <c r="B66" s="19"/>
      <c r="C66" s="8"/>
      <c r="D66" s="38"/>
      <c r="E66" s="38"/>
      <c r="F66" s="38"/>
      <c r="G66" s="38"/>
    </row>
    <row r="67" spans="1:7" x14ac:dyDescent="0.35">
      <c r="A67" s="37"/>
      <c r="B67" s="19"/>
      <c r="C67" s="8"/>
      <c r="D67" s="38"/>
      <c r="E67" s="38"/>
      <c r="F67" s="38"/>
      <c r="G67" s="38"/>
    </row>
    <row r="68" spans="1:7" x14ac:dyDescent="0.35">
      <c r="A68" s="37"/>
      <c r="B68" s="19"/>
      <c r="C68" s="8"/>
      <c r="D68" s="38"/>
      <c r="E68" s="38"/>
      <c r="F68" s="38"/>
      <c r="G68" s="38"/>
    </row>
    <row r="69" spans="1:7" x14ac:dyDescent="0.35">
      <c r="A69" s="37"/>
      <c r="B69" s="19"/>
      <c r="C69" s="8"/>
      <c r="D69" s="38"/>
      <c r="E69" s="38"/>
      <c r="F69" s="38"/>
      <c r="G69" s="38"/>
    </row>
    <row r="70" spans="1:7" x14ac:dyDescent="0.35">
      <c r="A70" s="37"/>
      <c r="B70" s="19"/>
      <c r="C70" s="8"/>
      <c r="D70" s="38"/>
      <c r="E70" s="38"/>
      <c r="F70" s="38"/>
      <c r="G70" s="38"/>
    </row>
    <row r="71" spans="1:7" x14ac:dyDescent="0.35">
      <c r="A71" s="37"/>
      <c r="B71" s="19"/>
      <c r="C71" s="8"/>
      <c r="D71" s="38"/>
      <c r="E71" s="38"/>
      <c r="F71" s="38"/>
      <c r="G71" s="38"/>
    </row>
    <row r="72" spans="1:7" x14ac:dyDescent="0.35">
      <c r="A72" s="37"/>
      <c r="B72" s="19"/>
      <c r="C72" s="8"/>
      <c r="D72" s="38"/>
      <c r="E72" s="38"/>
      <c r="F72" s="38"/>
      <c r="G72" s="38"/>
    </row>
    <row r="73" spans="1:7" x14ac:dyDescent="0.35">
      <c r="A73" s="37"/>
      <c r="B73" s="19"/>
      <c r="C73" s="8"/>
      <c r="D73" s="38"/>
      <c r="E73" s="38"/>
      <c r="F73" s="38"/>
      <c r="G73" s="38"/>
    </row>
    <row r="74" spans="1:7" x14ac:dyDescent="0.35">
      <c r="A74" s="37"/>
      <c r="B74" s="19"/>
      <c r="C74" s="8"/>
      <c r="D74" s="38"/>
      <c r="E74" s="38"/>
      <c r="F74" s="38"/>
      <c r="G74" s="38"/>
    </row>
    <row r="75" spans="1:7" x14ac:dyDescent="0.35">
      <c r="A75" s="37"/>
      <c r="B75" s="19"/>
      <c r="C75" s="8"/>
      <c r="D75" s="38"/>
      <c r="E75" s="38"/>
      <c r="F75" s="38"/>
      <c r="G75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BD2BE26EB0714589EA5BDF228104C8" ma:contentTypeVersion="12" ma:contentTypeDescription="Create a new document." ma:contentTypeScope="" ma:versionID="3a8c131a918ed09e4fee13f5d42339a3">
  <xsd:schema xmlns:xsd="http://www.w3.org/2001/XMLSchema" xmlns:xs="http://www.w3.org/2001/XMLSchema" xmlns:p="http://schemas.microsoft.com/office/2006/metadata/properties" xmlns:ns2="0ae7e9c1-1a9d-426b-b4bc-76111263279c" xmlns:ns3="3781b2b8-4806-4bd5-8f0f-f0ed2a88ffbf" targetNamespace="http://schemas.microsoft.com/office/2006/metadata/properties" ma:root="true" ma:fieldsID="011c689ba5bff549f60a8acfb80ade5b" ns2:_="" ns3:_="">
    <xsd:import namespace="0ae7e9c1-1a9d-426b-b4bc-76111263279c"/>
    <xsd:import namespace="3781b2b8-4806-4bd5-8f0f-f0ed2a88ff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e9c1-1a9d-426b-b4bc-7611126327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1b2b8-4806-4bd5-8f0f-f0ed2a88f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8C9249-3B4B-4681-B69E-169FD0C85A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616B6C-827E-4F7A-B1D2-808553B85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e9c1-1a9d-426b-b4bc-76111263279c"/>
    <ds:schemaRef ds:uri="3781b2b8-4806-4bd5-8f0f-f0ed2a88f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1A66A5-FECE-4A0B-92F6-CC994CED74AB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3781b2b8-4806-4bd5-8f0f-f0ed2a88ffbf"/>
    <ds:schemaRef ds:uri="0ae7e9c1-1a9d-426b-b4bc-761112632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Saatse kordon</vt:lpstr>
      <vt:lpstr>Värska kordon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Inga Savendi</cp:lastModifiedBy>
  <dcterms:created xsi:type="dcterms:W3CDTF">2021-04-07T10:40:51Z</dcterms:created>
  <dcterms:modified xsi:type="dcterms:W3CDTF">2021-10-06T11:40:01Z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0x010100D8BD2BE26EB0714589EA5BDF228104C8</vt:lpwstr>
  </property>
</Properties>
</file>